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mote Work\Final Documents\Web documents - Final\"/>
    </mc:Choice>
  </mc:AlternateContent>
  <bookViews>
    <workbookView xWindow="0" yWindow="0" windowWidth="20490" windowHeight="7620" activeTab="1"/>
  </bookViews>
  <sheets>
    <sheet name="Hoteling Data by FTE" sheetId="1" r:id="rId1"/>
    <sheet name="Worksite Hoteling Calculator" sheetId="2" r:id="rId2"/>
    <sheet name="Calculator Help"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2" l="1"/>
  <c r="E6" i="2"/>
  <c r="E3" i="2"/>
  <c r="D9" i="2" l="1"/>
  <c r="F9" i="2" s="1"/>
  <c r="D3" i="2"/>
  <c r="D12" i="2" s="1"/>
  <c r="D6" i="2"/>
  <c r="G12" i="1"/>
  <c r="G13" i="1"/>
  <c r="G20" i="1"/>
  <c r="G21" i="1"/>
  <c r="G28" i="1"/>
  <c r="H6" i="1"/>
  <c r="H7" i="1"/>
  <c r="H23" i="1"/>
  <c r="E8" i="1"/>
  <c r="C6" i="1"/>
  <c r="M6" i="1" s="1"/>
  <c r="C7" i="1"/>
  <c r="M7" i="1" s="1"/>
  <c r="C8" i="1"/>
  <c r="L8" i="1" s="1"/>
  <c r="C9" i="1"/>
  <c r="K9" i="1" s="1"/>
  <c r="C10" i="1"/>
  <c r="J10" i="1" s="1"/>
  <c r="C11" i="1"/>
  <c r="I11" i="1" s="1"/>
  <c r="C12" i="1"/>
  <c r="I12" i="1" s="1"/>
  <c r="C13" i="1"/>
  <c r="I13" i="1" s="1"/>
  <c r="C14" i="1"/>
  <c r="I14" i="1" s="1"/>
  <c r="C15" i="1"/>
  <c r="M15" i="1" s="1"/>
  <c r="C16" i="1"/>
  <c r="L16" i="1" s="1"/>
  <c r="C17" i="1"/>
  <c r="K17" i="1" s="1"/>
  <c r="C18" i="1"/>
  <c r="J18" i="1" s="1"/>
  <c r="C19" i="1"/>
  <c r="I19" i="1" s="1"/>
  <c r="C20" i="1"/>
  <c r="I20" i="1" s="1"/>
  <c r="C21" i="1"/>
  <c r="I21" i="1" s="1"/>
  <c r="C22" i="1"/>
  <c r="I22" i="1" s="1"/>
  <c r="C23" i="1"/>
  <c r="M23" i="1" s="1"/>
  <c r="C24" i="1"/>
  <c r="L24" i="1" s="1"/>
  <c r="C25" i="1"/>
  <c r="K25" i="1" s="1"/>
  <c r="C26" i="1"/>
  <c r="J26" i="1" s="1"/>
  <c r="C27" i="1"/>
  <c r="I27" i="1" s="1"/>
  <c r="C28" i="1"/>
  <c r="I28" i="1" s="1"/>
  <c r="C5" i="1"/>
  <c r="H5" i="1" s="1"/>
  <c r="C4" i="1"/>
  <c r="M4" i="1" s="1"/>
  <c r="F3" i="2" l="1"/>
  <c r="L23" i="1"/>
  <c r="L22" i="1"/>
  <c r="L21" i="1"/>
  <c r="D6" i="1"/>
  <c r="E4" i="1"/>
  <c r="G5" i="1"/>
  <c r="G11" i="1"/>
  <c r="G19" i="1"/>
  <c r="E7" i="1"/>
  <c r="I4" i="1"/>
  <c r="M28" i="1"/>
  <c r="G26" i="1"/>
  <c r="G18" i="1"/>
  <c r="G10" i="1"/>
  <c r="E6" i="1"/>
  <c r="J16" i="1"/>
  <c r="M22" i="1"/>
  <c r="G25" i="1"/>
  <c r="G17" i="1"/>
  <c r="G9" i="1"/>
  <c r="F16" i="1"/>
  <c r="J15" i="1"/>
  <c r="M21" i="1"/>
  <c r="G24" i="1"/>
  <c r="G16" i="1"/>
  <c r="G8" i="1"/>
  <c r="D22" i="1"/>
  <c r="F15" i="1"/>
  <c r="K23" i="1"/>
  <c r="G23" i="1"/>
  <c r="G15" i="1"/>
  <c r="G7" i="1"/>
  <c r="G27" i="1"/>
  <c r="D16" i="1"/>
  <c r="H24" i="1"/>
  <c r="K22" i="1"/>
  <c r="G4" i="1"/>
  <c r="G22" i="1"/>
  <c r="G14" i="1"/>
  <c r="G6" i="1"/>
  <c r="E9" i="1"/>
  <c r="F17" i="1"/>
  <c r="H25" i="1"/>
  <c r="J17" i="1"/>
  <c r="D15" i="1"/>
  <c r="E24" i="1"/>
  <c r="F9" i="1"/>
  <c r="H17" i="1"/>
  <c r="I5" i="1"/>
  <c r="J9" i="1"/>
  <c r="K15" i="1"/>
  <c r="L15" i="1"/>
  <c r="M20" i="1"/>
  <c r="D17" i="1"/>
  <c r="D14" i="1"/>
  <c r="E23" i="1"/>
  <c r="F4" i="1"/>
  <c r="F8" i="1"/>
  <c r="H16" i="1"/>
  <c r="J5" i="1"/>
  <c r="J8" i="1"/>
  <c r="K14" i="1"/>
  <c r="L14" i="1"/>
  <c r="M14" i="1"/>
  <c r="D25" i="1"/>
  <c r="D9" i="1"/>
  <c r="E17" i="1"/>
  <c r="F25" i="1"/>
  <c r="F7" i="1"/>
  <c r="H15" i="1"/>
  <c r="J25" i="1"/>
  <c r="J7" i="1"/>
  <c r="K8" i="1"/>
  <c r="L13" i="1"/>
  <c r="M13" i="1"/>
  <c r="E25" i="1"/>
  <c r="D24" i="1"/>
  <c r="D8" i="1"/>
  <c r="E16" i="1"/>
  <c r="F24" i="1"/>
  <c r="F6" i="1"/>
  <c r="H9" i="1"/>
  <c r="J24" i="1"/>
  <c r="K5" i="1"/>
  <c r="K7" i="1"/>
  <c r="L7" i="1"/>
  <c r="M12" i="1"/>
  <c r="K16" i="1"/>
  <c r="D23" i="1"/>
  <c r="D7" i="1"/>
  <c r="E15" i="1"/>
  <c r="F23" i="1"/>
  <c r="H4" i="1"/>
  <c r="H8" i="1"/>
  <c r="J23" i="1"/>
  <c r="K24" i="1"/>
  <c r="L5" i="1"/>
  <c r="M5" i="1"/>
  <c r="I18" i="1"/>
  <c r="I17" i="1"/>
  <c r="I24" i="1"/>
  <c r="E22" i="1"/>
  <c r="E14" i="1"/>
  <c r="F22" i="1"/>
  <c r="F14" i="1"/>
  <c r="H22" i="1"/>
  <c r="H14" i="1"/>
  <c r="I23" i="1"/>
  <c r="I15" i="1"/>
  <c r="I7" i="1"/>
  <c r="J22" i="1"/>
  <c r="J14" i="1"/>
  <c r="K21" i="1"/>
  <c r="K13" i="1"/>
  <c r="L28" i="1"/>
  <c r="L20" i="1"/>
  <c r="L12" i="1"/>
  <c r="M27" i="1"/>
  <c r="M19" i="1"/>
  <c r="M11" i="1"/>
  <c r="I26" i="1"/>
  <c r="I9" i="1"/>
  <c r="I8" i="1"/>
  <c r="D21" i="1"/>
  <c r="D13" i="1"/>
  <c r="E21" i="1"/>
  <c r="E13" i="1"/>
  <c r="F21" i="1"/>
  <c r="F13" i="1"/>
  <c r="H21" i="1"/>
  <c r="H13" i="1"/>
  <c r="J21" i="1"/>
  <c r="J13" i="1"/>
  <c r="K28" i="1"/>
  <c r="K20" i="1"/>
  <c r="K12" i="1"/>
  <c r="L27" i="1"/>
  <c r="L19" i="1"/>
  <c r="L11" i="1"/>
  <c r="M26" i="1"/>
  <c r="M18" i="1"/>
  <c r="M10" i="1"/>
  <c r="I10" i="1"/>
  <c r="D28" i="1"/>
  <c r="D20" i="1"/>
  <c r="D12" i="1"/>
  <c r="E28" i="1"/>
  <c r="E20" i="1"/>
  <c r="E12" i="1"/>
  <c r="F28" i="1"/>
  <c r="F20" i="1"/>
  <c r="F12" i="1"/>
  <c r="H28" i="1"/>
  <c r="H20" i="1"/>
  <c r="H12" i="1"/>
  <c r="J28" i="1"/>
  <c r="J20" i="1"/>
  <c r="J12" i="1"/>
  <c r="K27" i="1"/>
  <c r="K19" i="1"/>
  <c r="K11" i="1"/>
  <c r="L26" i="1"/>
  <c r="L18" i="1"/>
  <c r="L10" i="1"/>
  <c r="M25" i="1"/>
  <c r="M17" i="1"/>
  <c r="M9" i="1"/>
  <c r="I25" i="1"/>
  <c r="I16" i="1"/>
  <c r="D27" i="1"/>
  <c r="D19" i="1"/>
  <c r="D11" i="1"/>
  <c r="E27" i="1"/>
  <c r="E19" i="1"/>
  <c r="E11" i="1"/>
  <c r="F27" i="1"/>
  <c r="F19" i="1"/>
  <c r="F11" i="1"/>
  <c r="H27" i="1"/>
  <c r="H19" i="1"/>
  <c r="H11" i="1"/>
  <c r="J27" i="1"/>
  <c r="J19" i="1"/>
  <c r="J11" i="1"/>
  <c r="K26" i="1"/>
  <c r="K18" i="1"/>
  <c r="K10" i="1"/>
  <c r="L25" i="1"/>
  <c r="L17" i="1"/>
  <c r="L9" i="1"/>
  <c r="M24" i="1"/>
  <c r="M16" i="1"/>
  <c r="M8" i="1"/>
  <c r="D26" i="1"/>
  <c r="D18" i="1"/>
  <c r="D10" i="1"/>
  <c r="E26" i="1"/>
  <c r="E18" i="1"/>
  <c r="E10" i="1"/>
  <c r="F26" i="1"/>
  <c r="F18" i="1"/>
  <c r="F10" i="1"/>
  <c r="H26" i="1"/>
  <c r="H18" i="1"/>
  <c r="H10" i="1"/>
  <c r="I6" i="1"/>
  <c r="J6" i="1"/>
  <c r="K6" i="1"/>
  <c r="L6" i="1"/>
  <c r="D5" i="1"/>
  <c r="E5" i="1"/>
  <c r="F5" i="1"/>
  <c r="J4" i="1"/>
  <c r="K4" i="1"/>
  <c r="L4" i="1"/>
  <c r="D4" i="1"/>
</calcChain>
</file>

<file path=xl/sharedStrings.xml><?xml version="1.0" encoding="utf-8"?>
<sst xmlns="http://schemas.openxmlformats.org/spreadsheetml/2006/main" count="550" uniqueCount="548">
  <si>
    <t># of agency FTE</t>
  </si>
  <si>
    <t>Estimated # of FTE utilization of remote work</t>
  </si>
  <si>
    <t>Routine</t>
  </si>
  <si>
    <t>Non-Routine</t>
  </si>
  <si>
    <t>Employee 26</t>
  </si>
  <si>
    <t>Employee 27</t>
  </si>
  <si>
    <t>Employee 28</t>
  </si>
  <si>
    <t>Employee 29</t>
  </si>
  <si>
    <t>Employee 30</t>
  </si>
  <si>
    <t>Employee 31</t>
  </si>
  <si>
    <t>Employee 32</t>
  </si>
  <si>
    <t>Employee 33</t>
  </si>
  <si>
    <t>Employee 34</t>
  </si>
  <si>
    <t>Employee 35</t>
  </si>
  <si>
    <t>Employee 36</t>
  </si>
  <si>
    <t>Employee 37</t>
  </si>
  <si>
    <t>Employee 38</t>
  </si>
  <si>
    <t>Employee 39</t>
  </si>
  <si>
    <t>Employee 40</t>
  </si>
  <si>
    <t>Employee 41</t>
  </si>
  <si>
    <t>Employee 42</t>
  </si>
  <si>
    <t>Employee 43</t>
  </si>
  <si>
    <t>Employee 44</t>
  </si>
  <si>
    <t>Employee 45</t>
  </si>
  <si>
    <t>Employee 46</t>
  </si>
  <si>
    <t>Employee 47</t>
  </si>
  <si>
    <t>Employee 48</t>
  </si>
  <si>
    <t>Employee 49</t>
  </si>
  <si>
    <t>Employee 50</t>
  </si>
  <si>
    <t>Employee 51</t>
  </si>
  <si>
    <t>Employee 52</t>
  </si>
  <si>
    <t>Employee 53</t>
  </si>
  <si>
    <t>Employee 54</t>
  </si>
  <si>
    <t>Employee 55</t>
  </si>
  <si>
    <t>Employee 56</t>
  </si>
  <si>
    <t>Employee 57</t>
  </si>
  <si>
    <t>Employee 58</t>
  </si>
  <si>
    <t>Employee 59</t>
  </si>
  <si>
    <t>Employee 60</t>
  </si>
  <si>
    <t>Employee 61</t>
  </si>
  <si>
    <t>Employee 62</t>
  </si>
  <si>
    <t>Employee 63</t>
  </si>
  <si>
    <t>Employee 64</t>
  </si>
  <si>
    <t>Employee 65</t>
  </si>
  <si>
    <t>Employee 66</t>
  </si>
  <si>
    <t>Employee 67</t>
  </si>
  <si>
    <t>Employee 68</t>
  </si>
  <si>
    <t>Employee 69</t>
  </si>
  <si>
    <t>Employee 70</t>
  </si>
  <si>
    <t>Employee 71</t>
  </si>
  <si>
    <t>Employee 72</t>
  </si>
  <si>
    <t>Employee 73</t>
  </si>
  <si>
    <t>Employee 74</t>
  </si>
  <si>
    <t>Employee 75</t>
  </si>
  <si>
    <t>Employee 76</t>
  </si>
  <si>
    <t>Employee 77</t>
  </si>
  <si>
    <t>Employee 78</t>
  </si>
  <si>
    <t>Employee 79</t>
  </si>
  <si>
    <t>Employee 80</t>
  </si>
  <si>
    <t>Employee 81</t>
  </si>
  <si>
    <t>Employee 82</t>
  </si>
  <si>
    <t>Employee 83</t>
  </si>
  <si>
    <t>Employee 84</t>
  </si>
  <si>
    <t>Employee 85</t>
  </si>
  <si>
    <t>Employee 86</t>
  </si>
  <si>
    <t>Employee 87</t>
  </si>
  <si>
    <t>Employee 88</t>
  </si>
  <si>
    <t>Employee 89</t>
  </si>
  <si>
    <t>Employee 90</t>
  </si>
  <si>
    <t>Employee 91</t>
  </si>
  <si>
    <t>Employee 92</t>
  </si>
  <si>
    <t>Employee 93</t>
  </si>
  <si>
    <t>Employee 94</t>
  </si>
  <si>
    <t>Employee 95</t>
  </si>
  <si>
    <t>Employee 96</t>
  </si>
  <si>
    <t>Employee 97</t>
  </si>
  <si>
    <t>Employee 98</t>
  </si>
  <si>
    <t>Employee 99</t>
  </si>
  <si>
    <t>Employee 100</t>
  </si>
  <si>
    <t>Employee 101</t>
  </si>
  <si>
    <t>Employee 102</t>
  </si>
  <si>
    <t>Employee 103</t>
  </si>
  <si>
    <t>Employee 104</t>
  </si>
  <si>
    <t>Employee 105</t>
  </si>
  <si>
    <t>Employee 106</t>
  </si>
  <si>
    <t>Employee 107</t>
  </si>
  <si>
    <t>Employee 108</t>
  </si>
  <si>
    <t>Employee 109</t>
  </si>
  <si>
    <t>Employee 110</t>
  </si>
  <si>
    <t>Employee 111</t>
  </si>
  <si>
    <t>Employee 112</t>
  </si>
  <si>
    <t>Employee 113</t>
  </si>
  <si>
    <t>Employee 114</t>
  </si>
  <si>
    <t>Employee 115</t>
  </si>
  <si>
    <t>Employee 116</t>
  </si>
  <si>
    <t>Employee 117</t>
  </si>
  <si>
    <t>Employee 118</t>
  </si>
  <si>
    <t>Employee 119</t>
  </si>
  <si>
    <t>Employee 120</t>
  </si>
  <si>
    <t>Employee 121</t>
  </si>
  <si>
    <t>Employee 122</t>
  </si>
  <si>
    <t>Employee 123</t>
  </si>
  <si>
    <t>Employee 124</t>
  </si>
  <si>
    <t>Employee 125</t>
  </si>
  <si>
    <t>Employee 126</t>
  </si>
  <si>
    <t>Employee 127</t>
  </si>
  <si>
    <t>Employee 128</t>
  </si>
  <si>
    <t>Employee 129</t>
  </si>
  <si>
    <t>Employee 130</t>
  </si>
  <si>
    <t>Employee 131</t>
  </si>
  <si>
    <t>Employee 132</t>
  </si>
  <si>
    <t>Employee 133</t>
  </si>
  <si>
    <t>Employee 134</t>
  </si>
  <si>
    <t>Employee 135</t>
  </si>
  <si>
    <t>Employee 136</t>
  </si>
  <si>
    <t>Employee 137</t>
  </si>
  <si>
    <t>Employee 138</t>
  </si>
  <si>
    <t>Employee 139</t>
  </si>
  <si>
    <t>Employee 140</t>
  </si>
  <si>
    <t>Employee 141</t>
  </si>
  <si>
    <t>Employee 142</t>
  </si>
  <si>
    <t>Employee 143</t>
  </si>
  <si>
    <t>Employee 144</t>
  </si>
  <si>
    <t>Employee 145</t>
  </si>
  <si>
    <t>Employee 146</t>
  </si>
  <si>
    <t>Employee 147</t>
  </si>
  <si>
    <t>Employee 148</t>
  </si>
  <si>
    <t>Employee 149</t>
  </si>
  <si>
    <t>Employee 150</t>
  </si>
  <si>
    <t>Employee 151</t>
  </si>
  <si>
    <t>Employee 152</t>
  </si>
  <si>
    <t>Employee 153</t>
  </si>
  <si>
    <t>Employee 154</t>
  </si>
  <si>
    <t>Employee 155</t>
  </si>
  <si>
    <t>Employee 156</t>
  </si>
  <si>
    <t>Employee 157</t>
  </si>
  <si>
    <t>Employee 158</t>
  </si>
  <si>
    <t>Employee 159</t>
  </si>
  <si>
    <t>Employee 160</t>
  </si>
  <si>
    <t>Employee 161</t>
  </si>
  <si>
    <t>Employee 162</t>
  </si>
  <si>
    <t>Employee 163</t>
  </si>
  <si>
    <t>Employee 164</t>
  </si>
  <si>
    <t>Employee 165</t>
  </si>
  <si>
    <t>Employee 166</t>
  </si>
  <si>
    <t>Employee 167</t>
  </si>
  <si>
    <t>Employee 168</t>
  </si>
  <si>
    <t>Employee 169</t>
  </si>
  <si>
    <t>Employee 170</t>
  </si>
  <si>
    <t>Employee 171</t>
  </si>
  <si>
    <t>Employee 172</t>
  </si>
  <si>
    <t>Employee 173</t>
  </si>
  <si>
    <t>Employee 174</t>
  </si>
  <si>
    <t>Employee 175</t>
  </si>
  <si>
    <t>Employee 176</t>
  </si>
  <si>
    <t>Employee 177</t>
  </si>
  <si>
    <t>Employee 178</t>
  </si>
  <si>
    <t>Employee 179</t>
  </si>
  <si>
    <t>Employee 180</t>
  </si>
  <si>
    <t>Employee 181</t>
  </si>
  <si>
    <t>Employee 182</t>
  </si>
  <si>
    <t>Employee 183</t>
  </si>
  <si>
    <t>Employee 184</t>
  </si>
  <si>
    <t>Employee 185</t>
  </si>
  <si>
    <t>Employee 186</t>
  </si>
  <si>
    <t>Employee 187</t>
  </si>
  <si>
    <t>Employee 188</t>
  </si>
  <si>
    <t>Employee 189</t>
  </si>
  <si>
    <t>Employee 190</t>
  </si>
  <si>
    <t>Employee 191</t>
  </si>
  <si>
    <t>Employee 192</t>
  </si>
  <si>
    <t>Employee 193</t>
  </si>
  <si>
    <t>Employee 194</t>
  </si>
  <si>
    <t>Employee 195</t>
  </si>
  <si>
    <t>Employee 196</t>
  </si>
  <si>
    <t>Employee 197</t>
  </si>
  <si>
    <t>Employee 198</t>
  </si>
  <si>
    <t>Employee 199</t>
  </si>
  <si>
    <t>Employee 200</t>
  </si>
  <si>
    <t>Employee 201</t>
  </si>
  <si>
    <t>Employee 202</t>
  </si>
  <si>
    <t>Employee 203</t>
  </si>
  <si>
    <t>Employee 204</t>
  </si>
  <si>
    <t>Employee 205</t>
  </si>
  <si>
    <t>Employee 206</t>
  </si>
  <si>
    <t>Employee 207</t>
  </si>
  <si>
    <t>Employee 208</t>
  </si>
  <si>
    <t>Employee 209</t>
  </si>
  <si>
    <t>Employee 210</t>
  </si>
  <si>
    <t>Employee 211</t>
  </si>
  <si>
    <t>Employee 212</t>
  </si>
  <si>
    <t>Employee 213</t>
  </si>
  <si>
    <t>Employee 214</t>
  </si>
  <si>
    <t>Employee 215</t>
  </si>
  <si>
    <t>Employee 216</t>
  </si>
  <si>
    <t>Employee 217</t>
  </si>
  <si>
    <t>Employee 218</t>
  </si>
  <si>
    <t>Employee 219</t>
  </si>
  <si>
    <t>Employee 220</t>
  </si>
  <si>
    <t>Employee 221</t>
  </si>
  <si>
    <t>Employee 222</t>
  </si>
  <si>
    <t>Employee 223</t>
  </si>
  <si>
    <t>Employee 224</t>
  </si>
  <si>
    <t>Employee 225</t>
  </si>
  <si>
    <t>Employee 226</t>
  </si>
  <si>
    <t>Employee 227</t>
  </si>
  <si>
    <t>Employee 228</t>
  </si>
  <si>
    <t>Employee 229</t>
  </si>
  <si>
    <t>Employee 230</t>
  </si>
  <si>
    <t>Employee 231</t>
  </si>
  <si>
    <t>Employee 232</t>
  </si>
  <si>
    <t>Employee 233</t>
  </si>
  <si>
    <t>Employee 234</t>
  </si>
  <si>
    <t>Employee 235</t>
  </si>
  <si>
    <t>Employee 236</t>
  </si>
  <si>
    <t>Employee 237</t>
  </si>
  <si>
    <t>Employee 238</t>
  </si>
  <si>
    <t>Employee 239</t>
  </si>
  <si>
    <t>Employee 240</t>
  </si>
  <si>
    <t>Employee 241</t>
  </si>
  <si>
    <t>Employee 242</t>
  </si>
  <si>
    <t>Employee 243</t>
  </si>
  <si>
    <t>Employee 244</t>
  </si>
  <si>
    <t>Employee 245</t>
  </si>
  <si>
    <t>Employee 246</t>
  </si>
  <si>
    <t>Employee 247</t>
  </si>
  <si>
    <t>Employee 248</t>
  </si>
  <si>
    <t>Employee 249</t>
  </si>
  <si>
    <t>Employee 250</t>
  </si>
  <si>
    <t>Employee 251</t>
  </si>
  <si>
    <t>Employee 252</t>
  </si>
  <si>
    <t>Employee 253</t>
  </si>
  <si>
    <t>Employee 254</t>
  </si>
  <si>
    <t>Employee 255</t>
  </si>
  <si>
    <t>Employee 256</t>
  </si>
  <si>
    <t>Employee 257</t>
  </si>
  <si>
    <t>Employee 258</t>
  </si>
  <si>
    <t>Employee 259</t>
  </si>
  <si>
    <t>Employee 260</t>
  </si>
  <si>
    <t>Employee 261</t>
  </si>
  <si>
    <t>Employee 262</t>
  </si>
  <si>
    <t>Employee 263</t>
  </si>
  <si>
    <t>Employee 264</t>
  </si>
  <si>
    <t>Employee 265</t>
  </si>
  <si>
    <t>Employee 266</t>
  </si>
  <si>
    <t>Employee 267</t>
  </si>
  <si>
    <t>Employee 268</t>
  </si>
  <si>
    <t>Employee 269</t>
  </si>
  <si>
    <t>Employee 270</t>
  </si>
  <si>
    <t>Employee 271</t>
  </si>
  <si>
    <t>Employee 272</t>
  </si>
  <si>
    <t>Employee 273</t>
  </si>
  <si>
    <t>Employee 274</t>
  </si>
  <si>
    <t>Employee 275</t>
  </si>
  <si>
    <t>Employee 276</t>
  </si>
  <si>
    <t>Employee 277</t>
  </si>
  <si>
    <t>Employee 278</t>
  </si>
  <si>
    <t>Employee 279</t>
  </si>
  <si>
    <t>Employee 280</t>
  </si>
  <si>
    <t>Employee 281</t>
  </si>
  <si>
    <t>Employee 282</t>
  </si>
  <si>
    <t>Employee 283</t>
  </si>
  <si>
    <t>Employee 284</t>
  </si>
  <si>
    <t>Employee 285</t>
  </si>
  <si>
    <t>Employee 286</t>
  </si>
  <si>
    <t>Employee 287</t>
  </si>
  <si>
    <t>Employee 288</t>
  </si>
  <si>
    <t>Employee 289</t>
  </si>
  <si>
    <t>Employee 290</t>
  </si>
  <si>
    <t>Employee 291</t>
  </si>
  <si>
    <t>Employee 292</t>
  </si>
  <si>
    <t>Employee 293</t>
  </si>
  <si>
    <t>Employee 294</t>
  </si>
  <si>
    <t>Employee 295</t>
  </si>
  <si>
    <t>Employee 296</t>
  </si>
  <si>
    <t>Employee 297</t>
  </si>
  <si>
    <t>Employee 298</t>
  </si>
  <si>
    <t>Employee 299</t>
  </si>
  <si>
    <t>Employee 300</t>
  </si>
  <si>
    <t>Employee 301</t>
  </si>
  <si>
    <t>Employee 302</t>
  </si>
  <si>
    <t>Employee 303</t>
  </si>
  <si>
    <t>Employee 304</t>
  </si>
  <si>
    <t>Employee 305</t>
  </si>
  <si>
    <t>Employee 306</t>
  </si>
  <si>
    <t>Employee 307</t>
  </si>
  <si>
    <t>Employee 308</t>
  </si>
  <si>
    <t>Employee 309</t>
  </si>
  <si>
    <t>Employee 310</t>
  </si>
  <si>
    <t>Employee 311</t>
  </si>
  <si>
    <t>Employee 312</t>
  </si>
  <si>
    <t>Employee 313</t>
  </si>
  <si>
    <t>Employee 314</t>
  </si>
  <si>
    <t>Employee 315</t>
  </si>
  <si>
    <t>Employee 316</t>
  </si>
  <si>
    <t>Employee 317</t>
  </si>
  <si>
    <t>Employee 318</t>
  </si>
  <si>
    <t>Employee 319</t>
  </si>
  <si>
    <t>Employee 320</t>
  </si>
  <si>
    <t>Employee 321</t>
  </si>
  <si>
    <t>Employee 322</t>
  </si>
  <si>
    <t>Employee 323</t>
  </si>
  <si>
    <t>Employee 324</t>
  </si>
  <si>
    <t>Employee 325</t>
  </si>
  <si>
    <t>Employee 326</t>
  </si>
  <si>
    <t>Employee 327</t>
  </si>
  <si>
    <t>Employee 328</t>
  </si>
  <si>
    <t>Employee 329</t>
  </si>
  <si>
    <t>Employee 330</t>
  </si>
  <si>
    <t>Employee 331</t>
  </si>
  <si>
    <t>Employee 332</t>
  </si>
  <si>
    <t>Employee 333</t>
  </si>
  <si>
    <t>Employee 334</t>
  </si>
  <si>
    <t>Employee 335</t>
  </si>
  <si>
    <t>Employee 336</t>
  </si>
  <si>
    <t>Employee 337</t>
  </si>
  <si>
    <t>Employee 338</t>
  </si>
  <si>
    <t>Employee 339</t>
  </si>
  <si>
    <t>Employee 340</t>
  </si>
  <si>
    <t>Employee 341</t>
  </si>
  <si>
    <t>Employee 342</t>
  </si>
  <si>
    <t>Employee 343</t>
  </si>
  <si>
    <t>Employee 344</t>
  </si>
  <si>
    <t>Employee 345</t>
  </si>
  <si>
    <t>Employee 346</t>
  </si>
  <si>
    <t>Employee 347</t>
  </si>
  <si>
    <t>Employee 348</t>
  </si>
  <si>
    <t>Employee 349</t>
  </si>
  <si>
    <t>Employee 350</t>
  </si>
  <si>
    <t>Employee 351</t>
  </si>
  <si>
    <t>Employee 352</t>
  </si>
  <si>
    <t>Employee 353</t>
  </si>
  <si>
    <t>Employee 354</t>
  </si>
  <si>
    <t>Employee 355</t>
  </si>
  <si>
    <t>Employee 356</t>
  </si>
  <si>
    <t>Employee 357</t>
  </si>
  <si>
    <t>Employee 358</t>
  </si>
  <si>
    <t>Employee 359</t>
  </si>
  <si>
    <t>Employee 360</t>
  </si>
  <si>
    <t>Employee 361</t>
  </si>
  <si>
    <t>Employee 362</t>
  </si>
  <si>
    <t>Employee 363</t>
  </si>
  <si>
    <t>Employee 364</t>
  </si>
  <si>
    <t>Employee 365</t>
  </si>
  <si>
    <t>Employee 366</t>
  </si>
  <si>
    <t>Employee 367</t>
  </si>
  <si>
    <t>Employee 368</t>
  </si>
  <si>
    <t>Employee 369</t>
  </si>
  <si>
    <t>Employee 370</t>
  </si>
  <si>
    <t>Employee 371</t>
  </si>
  <si>
    <t>Employee 372</t>
  </si>
  <si>
    <t>Employee 373</t>
  </si>
  <si>
    <t>Employee 374</t>
  </si>
  <si>
    <t>Employee 375</t>
  </si>
  <si>
    <t>Employee 376</t>
  </si>
  <si>
    <t>Employee 377</t>
  </si>
  <si>
    <t>Employee 378</t>
  </si>
  <si>
    <t>Employee 379</t>
  </si>
  <si>
    <t>Employee 380</t>
  </si>
  <si>
    <t>Employee 381</t>
  </si>
  <si>
    <t>Employee 382</t>
  </si>
  <si>
    <t>Employee 383</t>
  </si>
  <si>
    <t>Employee 384</t>
  </si>
  <si>
    <t>Employee 385</t>
  </si>
  <si>
    <t>Employee 386</t>
  </si>
  <si>
    <t>Employee 387</t>
  </si>
  <si>
    <t>Employee 388</t>
  </si>
  <si>
    <t>Employee 389</t>
  </si>
  <si>
    <t>Employee 390</t>
  </si>
  <si>
    <t>Employee 391</t>
  </si>
  <si>
    <t>Employee 392</t>
  </si>
  <si>
    <t>Employee 393</t>
  </si>
  <si>
    <t>Employee 394</t>
  </si>
  <si>
    <t>Employee 395</t>
  </si>
  <si>
    <t>Employee 396</t>
  </si>
  <si>
    <t>Employee 397</t>
  </si>
  <si>
    <t>Employee 398</t>
  </si>
  <si>
    <t>Employee 399</t>
  </si>
  <si>
    <t>Employee 400</t>
  </si>
  <si>
    <t>Employee 401</t>
  </si>
  <si>
    <t>Employee 402</t>
  </si>
  <si>
    <t>Employee 403</t>
  </si>
  <si>
    <t>Employee 404</t>
  </si>
  <si>
    <t>Employee 405</t>
  </si>
  <si>
    <t>Employee 406</t>
  </si>
  <si>
    <t>Employee 407</t>
  </si>
  <si>
    <t>Employee 408</t>
  </si>
  <si>
    <t>Employee 409</t>
  </si>
  <si>
    <t>Employee 410</t>
  </si>
  <si>
    <t>Employee 411</t>
  </si>
  <si>
    <t>Employee 412</t>
  </si>
  <si>
    <t>Employee 413</t>
  </si>
  <si>
    <t>Employee 414</t>
  </si>
  <si>
    <t>Employee 415</t>
  </si>
  <si>
    <t>Employee 416</t>
  </si>
  <si>
    <t>Employee 417</t>
  </si>
  <si>
    <t>Employee 418</t>
  </si>
  <si>
    <t>Employee 419</t>
  </si>
  <si>
    <t>Employee 420</t>
  </si>
  <si>
    <t>Employee 421</t>
  </si>
  <si>
    <t>Employee 422</t>
  </si>
  <si>
    <t>Employee 423</t>
  </si>
  <si>
    <t>Employee 424</t>
  </si>
  <si>
    <t>Employee 425</t>
  </si>
  <si>
    <t>Employee 426</t>
  </si>
  <si>
    <t>Employee 427</t>
  </si>
  <si>
    <t>Employee 428</t>
  </si>
  <si>
    <t>Employee 429</t>
  </si>
  <si>
    <t>Employee 430</t>
  </si>
  <si>
    <t>Employee 431</t>
  </si>
  <si>
    <t>Employee 432</t>
  </si>
  <si>
    <t>Employee 433</t>
  </si>
  <si>
    <t>Employee 434</t>
  </si>
  <si>
    <t>Employee 435</t>
  </si>
  <si>
    <t>Employee 436</t>
  </si>
  <si>
    <t>Employee 437</t>
  </si>
  <si>
    <t>Employee 438</t>
  </si>
  <si>
    <t>Employee 439</t>
  </si>
  <si>
    <t>Employee 440</t>
  </si>
  <si>
    <t>Employee 441</t>
  </si>
  <si>
    <t>Employee 442</t>
  </si>
  <si>
    <t>Employee 443</t>
  </si>
  <si>
    <t>Employee 444</t>
  </si>
  <si>
    <t>Employee 445</t>
  </si>
  <si>
    <t>Employee 446</t>
  </si>
  <si>
    <t>Employee 447</t>
  </si>
  <si>
    <t>Employee 448</t>
  </si>
  <si>
    <t>Employee 449</t>
  </si>
  <si>
    <t>Employee 450</t>
  </si>
  <si>
    <t>Employee 451</t>
  </si>
  <si>
    <t>Employee 452</t>
  </si>
  <si>
    <t>Employee 453</t>
  </si>
  <si>
    <t>Employee 454</t>
  </si>
  <si>
    <t>Employee 455</t>
  </si>
  <si>
    <t>Employee 456</t>
  </si>
  <si>
    <t>Employee 457</t>
  </si>
  <si>
    <t>Employee 458</t>
  </si>
  <si>
    <t>Employee 459</t>
  </si>
  <si>
    <t>Employee 460</t>
  </si>
  <si>
    <t>Employee 461</t>
  </si>
  <si>
    <t>Employee 462</t>
  </si>
  <si>
    <t>Employee 463</t>
  </si>
  <si>
    <t>Employee 464</t>
  </si>
  <si>
    <t>Employee 465</t>
  </si>
  <si>
    <t>Employee 466</t>
  </si>
  <si>
    <t>Employee 467</t>
  </si>
  <si>
    <t>Employee 468</t>
  </si>
  <si>
    <t>Employee 469</t>
  </si>
  <si>
    <t>Employee 470</t>
  </si>
  <si>
    <t>Employee 471</t>
  </si>
  <si>
    <t>Employee 472</t>
  </si>
  <si>
    <t>Employee 473</t>
  </si>
  <si>
    <t>Employee 474</t>
  </si>
  <si>
    <t>Employee 475</t>
  </si>
  <si>
    <t>Employee 476</t>
  </si>
  <si>
    <t>Employee 477</t>
  </si>
  <si>
    <t>Employee 478</t>
  </si>
  <si>
    <t>Employee 479</t>
  </si>
  <si>
    <t>Employee 480</t>
  </si>
  <si>
    <t>Employee 481</t>
  </si>
  <si>
    <t>Employee 482</t>
  </si>
  <si>
    <t>Employee 483</t>
  </si>
  <si>
    <t>Employee 484</t>
  </si>
  <si>
    <t>Employee 485</t>
  </si>
  <si>
    <t>Employee 486</t>
  </si>
  <si>
    <t>Employee 487</t>
  </si>
  <si>
    <t>Employee 488</t>
  </si>
  <si>
    <t>Employee 489</t>
  </si>
  <si>
    <t>Employee 490</t>
  </si>
  <si>
    <t>Employee 491</t>
  </si>
  <si>
    <t>Employee 492</t>
  </si>
  <si>
    <t>Employee 493</t>
  </si>
  <si>
    <t>Employee 494</t>
  </si>
  <si>
    <t>Employee 495</t>
  </si>
  <si>
    <t>Employee 496</t>
  </si>
  <si>
    <t>Employee 497</t>
  </si>
  <si>
    <t>Employee 498</t>
  </si>
  <si>
    <t>Employee 499</t>
  </si>
  <si>
    <t>Employee 500</t>
  </si>
  <si>
    <t>% of FTE eligible for remote work*</t>
  </si>
  <si>
    <t>*This data is based on an assumed 42% of FTE being considered eligible for remote work, as is occuring in the Federal Government</t>
  </si>
  <si>
    <t>Number of Office Days per Week*</t>
  </si>
  <si>
    <t>Situational (45%)**</t>
  </si>
  <si>
    <t>2.3:1***</t>
  </si>
  <si>
    <t>***Based on the given figures in columns B - G being applicable, a 2.3:1 hoteling ratio may be appropriate</t>
  </si>
  <si>
    <t>**In the federal government study, 'situational' utilization may also include those in the 'routine' category, thus the totals exceed 100%</t>
  </si>
  <si>
    <t>*requires manual data entry.</t>
  </si>
  <si>
    <t>Hoteling Calculator</t>
  </si>
  <si>
    <t>Teammate names (column A), and the number of days they need to work from the office (column B), are the only manual data entry required.</t>
  </si>
  <si>
    <t>Number of hoteling workstations and individually assigned workspaces are rounded to the nearest whole number.</t>
  </si>
  <si>
    <t>Number of Total FTE**</t>
  </si>
  <si>
    <t>**Auto-calculates</t>
  </si>
  <si>
    <t>Number of FTE Utilizing Remote Work**</t>
  </si>
  <si>
    <t>Percentage of FTE Utilizing Remote Work**</t>
  </si>
  <si>
    <r>
      <t xml:space="preserve">Total # of Office Workdays per week </t>
    </r>
    <r>
      <rPr>
        <b/>
        <i/>
        <u/>
        <sz val="11"/>
        <color theme="1"/>
        <rFont val="Calibri"/>
        <family val="2"/>
        <scheme val="minor"/>
      </rPr>
      <t>(all staff)**</t>
    </r>
  </si>
  <si>
    <r>
      <t xml:space="preserve">Total # of Office Workdays </t>
    </r>
    <r>
      <rPr>
        <b/>
        <i/>
        <u/>
        <sz val="11"/>
        <color theme="1"/>
        <rFont val="Calibri"/>
        <family val="2"/>
        <scheme val="minor"/>
      </rPr>
      <t>(Remote Workers)**</t>
    </r>
  </si>
  <si>
    <r>
      <t xml:space="preserve">Maximum Recommended FTE:Desk Ratio </t>
    </r>
    <r>
      <rPr>
        <b/>
        <i/>
        <u/>
        <sz val="11"/>
        <color theme="1"/>
        <rFont val="Calibri"/>
        <family val="2"/>
        <scheme val="minor"/>
      </rPr>
      <t>of Remote Workers**</t>
    </r>
  </si>
  <si>
    <t>Example of 25 staff worksite hoteling needs</t>
  </si>
  <si>
    <t>Teammate Name*</t>
  </si>
  <si>
    <t>For the purposes of this tool, Column B is based on a 5 day work week.  Staff who work in the office full-time, but work four 10's or some alternate schedule should be noted as 5 in number of office days per week.</t>
  </si>
  <si>
    <t>&lt;-----Less Aggressive</t>
  </si>
  <si>
    <t>More Aggressive -----&gt;</t>
  </si>
  <si>
    <t>Number of Hoteling Workstations by FTE : Desk ratio##</t>
  </si>
  <si>
    <t>## Rounded to nearest whole number</t>
  </si>
  <si>
    <r>
      <t xml:space="preserve">The data in the calculator tab is </t>
    </r>
    <r>
      <rPr>
        <b/>
        <u/>
        <sz val="11"/>
        <color theme="1"/>
        <rFont val="Calibri"/>
        <family val="2"/>
        <scheme val="minor"/>
      </rPr>
      <t>purely an example</t>
    </r>
    <r>
      <rPr>
        <b/>
        <sz val="11"/>
        <color theme="1"/>
        <rFont val="Calibri"/>
        <family val="2"/>
        <scheme val="minor"/>
      </rPr>
      <t xml:space="preserve"> of hoteling needs based on a workforce of 25 staff, and the number of office days each individual teammate would require in their position.</t>
    </r>
  </si>
  <si>
    <t>John Doe</t>
  </si>
  <si>
    <t>Jane Smith</t>
  </si>
  <si>
    <t>Bill Jones</t>
  </si>
  <si>
    <t>Frank Edwards</t>
  </si>
  <si>
    <t>Janice Thomas</t>
  </si>
  <si>
    <t>Beth Miller</t>
  </si>
  <si>
    <t>Jordan Davis</t>
  </si>
  <si>
    <t>Chris Harris</t>
  </si>
  <si>
    <t>Ed Toole</t>
  </si>
  <si>
    <t>Brian Stewart</t>
  </si>
  <si>
    <t>George Kissick</t>
  </si>
  <si>
    <t>James Franco</t>
  </si>
  <si>
    <t>Stanley Moore</t>
  </si>
  <si>
    <t>Kristine Alloway</t>
  </si>
  <si>
    <t>Phil Cooper</t>
  </si>
  <si>
    <t>DeWayne Johnson</t>
  </si>
  <si>
    <t>Beverly Stratford</t>
  </si>
  <si>
    <t>Allison O'Rourke</t>
  </si>
  <si>
    <t>Tim Talley</t>
  </si>
  <si>
    <t>William White</t>
  </si>
  <si>
    <t>Betty Walker</t>
  </si>
  <si>
    <t>Jim Phillips</t>
  </si>
  <si>
    <t>Wayne Marcum</t>
  </si>
  <si>
    <t>Florence Griffith</t>
  </si>
  <si>
    <t>Tom Alexander</t>
  </si>
  <si>
    <t>SEE CALCULATOR HELP TAB FOR FURTHER INFORMATION</t>
  </si>
  <si>
    <t>Recommended Minimum Number of Hoteling Workstations**</t>
  </si>
  <si>
    <t>Recommended Minimum Number of Individually Assigned Workspaces**##</t>
  </si>
  <si>
    <t>For worksites with multiple shifts, the hoteling calculator should be used in reference to the shift with the most FTE.</t>
  </si>
  <si>
    <r>
      <t xml:space="preserve">Maximum Recommended FTE:Desk Ratio </t>
    </r>
    <r>
      <rPr>
        <b/>
        <i/>
        <sz val="11"/>
        <color theme="1"/>
        <rFont val="Calibri"/>
        <family val="2"/>
        <scheme val="minor"/>
      </rPr>
      <t>(all staff)</t>
    </r>
    <r>
      <rPr>
        <b/>
        <sz val="11"/>
        <color theme="1"/>
        <rFont val="Calibri"/>
        <family val="2"/>
        <scheme val="minor"/>
      </rPr>
      <t>**</t>
    </r>
  </si>
  <si>
    <t>The calculator tool will determine the minimum recommended number of shared hoteling workstations, and individually assigned workspaces based on manual entries to columns A &amp; B.</t>
  </si>
  <si>
    <t>The Hoteling Calulator is intended to be a management decision support tool for determining the appropriate number of shared workspaces and individually assigned offices/cubicles.  Hoteling needs vary based upon the number of staff who work at the office, away from the office, and at what regularity.  This calculator is primarily designed with individual worksite office space planning in mind, however multiple locations information can be compiled to demonstrate hoteling needs at broader organizational levels.</t>
  </si>
  <si>
    <t>A secondary purpose of the calculator, is to demonstrate other data points for reporting purposes and general awareness.</t>
  </si>
  <si>
    <t>(Number of FTE utilizing remote work (E3)divided by maximimum remote worker FTE:Desk Ratio (D9))</t>
  </si>
  <si>
    <t>(Count of FTE working 5 days/week in the office)</t>
  </si>
  <si>
    <t>(Number of FTE utilizing remote work (E3) X 5 day work week, divided by remote worker office days(E6))</t>
  </si>
  <si>
    <t>(Number of FTE (D3) X 5 day work week, divided by Total Office work days (D6))</t>
  </si>
  <si>
    <t>## Auto-calculates, but adjustment may be necessary.  See help tab.</t>
  </si>
  <si>
    <t># of FTE eligible for remote work*</t>
  </si>
  <si>
    <t>3+ days/2 weeks (34%)*</t>
  </si>
  <si>
    <t>1 to 2 days/2 weeks (26%)*</t>
  </si>
  <si>
    <t>Less than 1x/Month (6%)*</t>
  </si>
  <si>
    <t>Individually assigned Work Spaces may need to be adjusted upward to account for management staff who require a private office, but work remotely at least some of the time.  The formula in the spreadsheet only accounts for individual office space for staff who work at the office every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</si>
</sst>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u/>
      <sz val="11"/>
      <color theme="1"/>
      <name val="Calibri"/>
      <family val="2"/>
      <scheme val="minor"/>
    </font>
    <font>
      <b/>
      <sz val="14"/>
      <color theme="1"/>
      <name val="Calibri"/>
      <family val="2"/>
      <scheme val="minor"/>
    </font>
    <font>
      <b/>
      <i/>
      <sz val="16"/>
      <color theme="1"/>
      <name val="Calibri"/>
      <family val="2"/>
      <scheme val="minor"/>
    </font>
    <font>
      <b/>
      <u/>
      <sz val="11"/>
      <color theme="1"/>
      <name val="Calibri"/>
      <family val="2"/>
      <scheme val="minor"/>
    </font>
    <font>
      <b/>
      <i/>
      <sz val="11"/>
      <color theme="1"/>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lightGray"/>
    </fill>
    <fill>
      <patternFill patternType="solid">
        <fgColor theme="9" tint="0.79998168889431442"/>
        <bgColor indexed="64"/>
      </patternFill>
    </fill>
    <fill>
      <patternFill patternType="solid">
        <fgColor theme="8" tint="0.59999389629810485"/>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73">
    <xf numFmtId="0" fontId="0" fillId="0" borderId="0" xfId="0"/>
    <xf numFmtId="0" fontId="0" fillId="0" borderId="0" xfId="0" applyAlignment="1">
      <alignment horizontal="center"/>
    </xf>
    <xf numFmtId="0" fontId="2" fillId="0" borderId="0" xfId="0" applyFont="1"/>
    <xf numFmtId="2" fontId="0" fillId="0" borderId="0" xfId="0" applyNumberFormat="1"/>
    <xf numFmtId="0" fontId="0" fillId="0" borderId="1" xfId="0" applyBorder="1"/>
    <xf numFmtId="0" fontId="2" fillId="0" borderId="1" xfId="0" applyFont="1" applyBorder="1" applyAlignment="1">
      <alignment horizontal="center"/>
    </xf>
    <xf numFmtId="0" fontId="2" fillId="2" borderId="1" xfId="0" applyFont="1" applyFill="1" applyBorder="1" applyAlignment="1">
      <alignment horizontal="center"/>
    </xf>
    <xf numFmtId="9" fontId="0" fillId="0" borderId="1" xfId="1" applyFont="1" applyBorder="1"/>
    <xf numFmtId="1" fontId="0" fillId="2" borderId="1" xfId="0" applyNumberFormat="1" applyFill="1" applyBorder="1"/>
    <xf numFmtId="0" fontId="2" fillId="0" borderId="1" xfId="0" applyFont="1" applyBorder="1"/>
    <xf numFmtId="0" fontId="0" fillId="0" borderId="0" xfId="0" applyAlignment="1">
      <alignment wrapText="1"/>
    </xf>
    <xf numFmtId="0" fontId="2" fillId="0" borderId="0" xfId="0" applyFont="1" applyAlignment="1">
      <alignment wrapText="1"/>
    </xf>
    <xf numFmtId="0" fontId="2" fillId="3" borderId="1" xfId="0" applyFont="1" applyFill="1" applyBorder="1"/>
    <xf numFmtId="0" fontId="2" fillId="5" borderId="1" xfId="0" applyFont="1" applyFill="1" applyBorder="1"/>
    <xf numFmtId="9" fontId="2" fillId="5" borderId="1" xfId="1" applyFont="1" applyFill="1" applyBorder="1"/>
    <xf numFmtId="0" fontId="0" fillId="7" borderId="4" xfId="0" applyFill="1" applyBorder="1"/>
    <xf numFmtId="1" fontId="5" fillId="6" borderId="3" xfId="0" applyNumberFormat="1" applyFont="1" applyFill="1" applyBorder="1"/>
    <xf numFmtId="1" fontId="5" fillId="6" borderId="5" xfId="0" applyNumberFormat="1" applyFont="1" applyFill="1" applyBorder="1"/>
    <xf numFmtId="2" fontId="2" fillId="5" borderId="1" xfId="0" applyNumberFormat="1" applyFont="1" applyFill="1" applyBorder="1"/>
    <xf numFmtId="0" fontId="2" fillId="3" borderId="1" xfId="0" applyFont="1" applyFill="1" applyBorder="1" applyAlignment="1">
      <alignment wrapText="1"/>
    </xf>
    <xf numFmtId="0" fontId="2" fillId="4" borderId="2" xfId="0" applyFont="1" applyFill="1" applyBorder="1" applyAlignment="1">
      <alignment wrapText="1"/>
    </xf>
    <xf numFmtId="0" fontId="2" fillId="4" borderId="3" xfId="0" applyFont="1" applyFill="1" applyBorder="1" applyAlignment="1">
      <alignment wrapText="1"/>
    </xf>
    <xf numFmtId="0" fontId="5" fillId="0" borderId="1" xfId="0" applyFont="1" applyBorder="1"/>
    <xf numFmtId="0" fontId="2" fillId="0" borderId="0" xfId="0" applyFont="1" applyFill="1" applyBorder="1"/>
    <xf numFmtId="0" fontId="2" fillId="9" borderId="1" xfId="0" applyFont="1" applyFill="1" applyBorder="1"/>
    <xf numFmtId="0" fontId="2" fillId="9" borderId="0" xfId="0" applyFont="1" applyFill="1"/>
    <xf numFmtId="0" fontId="2" fillId="3" borderId="0" xfId="0" applyFont="1" applyFill="1"/>
    <xf numFmtId="0" fontId="2" fillId="5" borderId="1" xfId="0" applyFont="1" applyFill="1" applyBorder="1" applyAlignment="1">
      <alignment horizontal="center"/>
    </xf>
    <xf numFmtId="16" fontId="2" fillId="5" borderId="1" xfId="0" applyNumberFormat="1" applyFont="1" applyFill="1" applyBorder="1" applyAlignment="1">
      <alignment horizontal="center"/>
    </xf>
    <xf numFmtId="1" fontId="0" fillId="5" borderId="1" xfId="0" applyNumberFormat="1" applyFill="1" applyBorder="1"/>
    <xf numFmtId="20" fontId="2" fillId="8" borderId="1" xfId="0" applyNumberFormat="1" applyFont="1" applyFill="1" applyBorder="1" applyAlignment="1">
      <alignment horizontal="center"/>
    </xf>
    <xf numFmtId="1" fontId="0" fillId="8" borderId="1" xfId="0" applyNumberFormat="1" applyFill="1" applyBorder="1"/>
    <xf numFmtId="0" fontId="2" fillId="2" borderId="1" xfId="0" applyFont="1" applyFill="1" applyBorder="1" applyAlignment="1">
      <alignment horizontal="center"/>
    </xf>
    <xf numFmtId="0" fontId="2" fillId="3" borderId="1" xfId="0" applyFont="1" applyFill="1" applyBorder="1" applyAlignment="1">
      <alignment horizontal="center"/>
    </xf>
    <xf numFmtId="0" fontId="0" fillId="8" borderId="6" xfId="0" applyFill="1" applyBorder="1" applyAlignment="1">
      <alignment horizontal="right"/>
    </xf>
    <xf numFmtId="0" fontId="0" fillId="8" borderId="7" xfId="0" applyFill="1" applyBorder="1" applyAlignment="1">
      <alignment horizontal="right"/>
    </xf>
    <xf numFmtId="0" fontId="0" fillId="8" borderId="8" xfId="0" applyFill="1" applyBorder="1" applyAlignment="1">
      <alignment horizontal="right"/>
    </xf>
    <xf numFmtId="0" fontId="0" fillId="8" borderId="6" xfId="0" applyFill="1" applyBorder="1"/>
    <xf numFmtId="0" fontId="0" fillId="8" borderId="7" xfId="0" applyFill="1" applyBorder="1"/>
    <xf numFmtId="0" fontId="0" fillId="8" borderId="8" xfId="0" applyFill="1" applyBorder="1"/>
    <xf numFmtId="0" fontId="2" fillId="10" borderId="6" xfId="0" applyFont="1" applyFill="1" applyBorder="1" applyAlignment="1">
      <alignment horizontal="center"/>
    </xf>
    <xf numFmtId="0" fontId="2" fillId="10" borderId="8" xfId="0" applyFont="1" applyFill="1" applyBorder="1" applyAlignment="1">
      <alignment horizontal="center"/>
    </xf>
    <xf numFmtId="0" fontId="6" fillId="10" borderId="6" xfId="0" applyFont="1" applyFill="1" applyBorder="1" applyAlignment="1">
      <alignment horizontal="center"/>
    </xf>
    <xf numFmtId="0" fontId="6" fillId="10" borderId="8" xfId="0" applyFont="1" applyFill="1" applyBorder="1" applyAlignment="1">
      <alignment horizontal="center"/>
    </xf>
    <xf numFmtId="0" fontId="0" fillId="8" borderId="17" xfId="0" applyFill="1" applyBorder="1" applyAlignment="1">
      <alignment wrapText="1"/>
    </xf>
    <xf numFmtId="0" fontId="0" fillId="8" borderId="0" xfId="0" applyFill="1" applyBorder="1" applyAlignment="1">
      <alignment wrapText="1"/>
    </xf>
    <xf numFmtId="0" fontId="0" fillId="8" borderId="0" xfId="0" applyFill="1" applyAlignment="1">
      <alignment wrapText="1"/>
    </xf>
    <xf numFmtId="0" fontId="0" fillId="5" borderId="18" xfId="0" applyFill="1" applyBorder="1" applyAlignment="1">
      <alignment wrapText="1"/>
    </xf>
    <xf numFmtId="0" fontId="2" fillId="4" borderId="0" xfId="0" applyFont="1" applyFill="1"/>
    <xf numFmtId="0" fontId="2" fillId="0" borderId="9" xfId="0" applyFont="1" applyBorder="1" applyAlignment="1">
      <alignment wrapText="1"/>
    </xf>
    <xf numFmtId="0" fontId="2" fillId="0" borderId="10" xfId="0" applyFont="1" applyBorder="1" applyAlignment="1">
      <alignment wrapText="1"/>
    </xf>
    <xf numFmtId="0" fontId="2" fillId="0" borderId="11" xfId="0" applyFont="1" applyBorder="1" applyAlignment="1">
      <alignment wrapText="1"/>
    </xf>
    <xf numFmtId="0" fontId="2" fillId="0" borderId="14" xfId="0" applyFont="1" applyBorder="1" applyAlignment="1">
      <alignment wrapText="1"/>
    </xf>
    <xf numFmtId="0" fontId="2" fillId="0" borderId="15" xfId="0" applyFont="1" applyBorder="1" applyAlignment="1">
      <alignment wrapText="1"/>
    </xf>
    <xf numFmtId="0" fontId="2" fillId="0" borderId="16" xfId="0" applyFont="1" applyBorder="1" applyAlignment="1">
      <alignment wrapText="1"/>
    </xf>
    <xf numFmtId="0" fontId="2" fillId="0" borderId="12" xfId="0" applyFont="1" applyBorder="1" applyAlignment="1">
      <alignment wrapText="1"/>
    </xf>
    <xf numFmtId="0" fontId="2" fillId="0" borderId="0" xfId="0" applyFont="1" applyBorder="1" applyAlignment="1">
      <alignment wrapText="1"/>
    </xf>
    <xf numFmtId="0" fontId="2" fillId="0" borderId="13" xfId="0" applyFont="1" applyBorder="1" applyAlignment="1">
      <alignment wrapText="1"/>
    </xf>
    <xf numFmtId="0" fontId="2" fillId="0" borderId="6" xfId="0" applyFont="1" applyBorder="1"/>
    <xf numFmtId="0" fontId="2" fillId="0" borderId="7" xfId="0" applyFont="1" applyBorder="1"/>
    <xf numFmtId="0" fontId="2" fillId="0" borderId="8" xfId="0" applyFont="1" applyBorder="1"/>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12" xfId="0" applyFont="1" applyBorder="1" applyAlignment="1">
      <alignment wrapText="1"/>
    </xf>
    <xf numFmtId="0" fontId="3" fillId="0" borderId="0" xfId="0" applyFont="1" applyBorder="1" applyAlignment="1">
      <alignment wrapText="1"/>
    </xf>
    <xf numFmtId="0" fontId="3" fillId="0" borderId="13" xfId="0" applyFont="1" applyBorder="1" applyAlignment="1">
      <alignment wrapText="1"/>
    </xf>
    <xf numFmtId="0" fontId="3" fillId="0" borderId="14" xfId="0" applyFont="1" applyBorder="1" applyAlignment="1">
      <alignment wrapText="1"/>
    </xf>
    <xf numFmtId="0" fontId="3" fillId="0" borderId="15" xfId="0" applyFont="1" applyBorder="1" applyAlignment="1">
      <alignment wrapText="1"/>
    </xf>
    <xf numFmtId="0" fontId="3" fillId="0" borderId="16" xfId="0" applyFont="1" applyBorder="1" applyAlignment="1">
      <alignment wrapText="1"/>
    </xf>
    <xf numFmtId="0" fontId="3" fillId="0" borderId="6" xfId="0" applyFont="1" applyBorder="1"/>
    <xf numFmtId="0" fontId="3" fillId="0" borderId="7" xfId="0" applyFont="1" applyBorder="1"/>
    <xf numFmtId="0" fontId="3" fillId="0" borderId="8"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workbookViewId="0">
      <selection activeCell="C24" sqref="C24"/>
    </sheetView>
  </sheetViews>
  <sheetFormatPr defaultRowHeight="15" x14ac:dyDescent="0.25"/>
  <cols>
    <col min="1" max="1" width="15.5703125" customWidth="1"/>
    <col min="2" max="3" width="31" bestFit="1" customWidth="1"/>
    <col min="4" max="4" width="21.140625" bestFit="1" customWidth="1"/>
    <col min="5" max="5" width="24" bestFit="1" customWidth="1"/>
    <col min="6" max="6" width="27.42578125" customWidth="1"/>
    <col min="7" max="7" width="19.85546875" customWidth="1"/>
    <col min="9" max="9" width="9" customWidth="1"/>
    <col min="10" max="11" width="9.5703125" bestFit="1" customWidth="1"/>
  </cols>
  <sheetData>
    <row r="1" spans="1:13" x14ac:dyDescent="0.25">
      <c r="A1" s="4"/>
      <c r="B1" s="4"/>
      <c r="C1" s="4"/>
      <c r="D1" s="33" t="s">
        <v>1</v>
      </c>
      <c r="E1" s="33"/>
      <c r="F1" s="33"/>
      <c r="G1" s="33"/>
      <c r="H1" s="32" t="s">
        <v>502</v>
      </c>
      <c r="I1" s="32"/>
      <c r="J1" s="32"/>
      <c r="K1" s="32"/>
      <c r="L1" s="32"/>
      <c r="M1" s="32"/>
    </row>
    <row r="2" spans="1:13" x14ac:dyDescent="0.25">
      <c r="A2" s="4"/>
      <c r="B2" s="4"/>
      <c r="C2" s="4"/>
      <c r="D2" s="27" t="s">
        <v>2</v>
      </c>
      <c r="E2" s="27" t="s">
        <v>2</v>
      </c>
      <c r="F2" s="27" t="s">
        <v>2</v>
      </c>
      <c r="G2" s="27" t="s">
        <v>3</v>
      </c>
      <c r="H2" s="37" t="s">
        <v>500</v>
      </c>
      <c r="I2" s="38"/>
      <c r="J2" s="39"/>
      <c r="K2" s="34" t="s">
        <v>501</v>
      </c>
      <c r="L2" s="35"/>
      <c r="M2" s="36"/>
    </row>
    <row r="3" spans="1:13" x14ac:dyDescent="0.25">
      <c r="A3" s="5" t="s">
        <v>0</v>
      </c>
      <c r="B3" s="5" t="s">
        <v>479</v>
      </c>
      <c r="C3" s="5" t="s">
        <v>543</v>
      </c>
      <c r="D3" s="27" t="s">
        <v>544</v>
      </c>
      <c r="E3" s="28" t="s">
        <v>545</v>
      </c>
      <c r="F3" s="27" t="s">
        <v>546</v>
      </c>
      <c r="G3" s="27" t="s">
        <v>482</v>
      </c>
      <c r="H3" s="6" t="s">
        <v>483</v>
      </c>
      <c r="I3" s="30">
        <v>0.1673611111111111</v>
      </c>
      <c r="J3" s="30">
        <v>0.20902777777777778</v>
      </c>
      <c r="K3" s="30">
        <v>0.25069444444444444</v>
      </c>
      <c r="L3" s="30">
        <v>0.29236111111111113</v>
      </c>
      <c r="M3" s="30">
        <v>0.33402777777777781</v>
      </c>
    </row>
    <row r="4" spans="1:13" x14ac:dyDescent="0.25">
      <c r="A4" s="4">
        <v>50</v>
      </c>
      <c r="B4" s="7">
        <v>0.42</v>
      </c>
      <c r="C4" s="4">
        <f>A4*B4</f>
        <v>21</v>
      </c>
      <c r="D4" s="29">
        <f>C4*0.34</f>
        <v>7.1400000000000006</v>
      </c>
      <c r="E4" s="29">
        <f>C4*0.26</f>
        <v>5.46</v>
      </c>
      <c r="F4" s="29">
        <f>C4*0.06</f>
        <v>1.26</v>
      </c>
      <c r="G4" s="29">
        <f>C4*0.45</f>
        <v>9.4500000000000011</v>
      </c>
      <c r="H4" s="8">
        <f t="shared" ref="H4:H28" si="0">C4/2.3</f>
        <v>9.1304347826086971</v>
      </c>
      <c r="I4" s="31">
        <f t="shared" ref="I4:I28" si="1">C4/4</f>
        <v>5.25</v>
      </c>
      <c r="J4" s="31">
        <f t="shared" ref="J4:J28" si="2">C4/5</f>
        <v>4.2</v>
      </c>
      <c r="K4" s="31">
        <f t="shared" ref="K4:K28" si="3">C4/6</f>
        <v>3.5</v>
      </c>
      <c r="L4" s="31">
        <f t="shared" ref="L4:L28" si="4">C4/7</f>
        <v>3</v>
      </c>
      <c r="M4" s="31">
        <f t="shared" ref="M4:M28" si="5">C4/8</f>
        <v>2.625</v>
      </c>
    </row>
    <row r="5" spans="1:13" x14ac:dyDescent="0.25">
      <c r="A5" s="4">
        <v>100</v>
      </c>
      <c r="B5" s="7">
        <v>0.42</v>
      </c>
      <c r="C5" s="4">
        <f>A5*B5</f>
        <v>42</v>
      </c>
      <c r="D5" s="29">
        <f>C5*0.34</f>
        <v>14.280000000000001</v>
      </c>
      <c r="E5" s="29">
        <f>C5*0.26</f>
        <v>10.92</v>
      </c>
      <c r="F5" s="29">
        <f>C5*0.06</f>
        <v>2.52</v>
      </c>
      <c r="G5" s="29">
        <f>C5*0.45</f>
        <v>18.900000000000002</v>
      </c>
      <c r="H5" s="8">
        <f t="shared" si="0"/>
        <v>18.260869565217394</v>
      </c>
      <c r="I5" s="31">
        <f t="shared" si="1"/>
        <v>10.5</v>
      </c>
      <c r="J5" s="31">
        <f t="shared" si="2"/>
        <v>8.4</v>
      </c>
      <c r="K5" s="31">
        <f t="shared" si="3"/>
        <v>7</v>
      </c>
      <c r="L5" s="31">
        <f t="shared" si="4"/>
        <v>6</v>
      </c>
      <c r="M5" s="31">
        <f t="shared" si="5"/>
        <v>5.25</v>
      </c>
    </row>
    <row r="6" spans="1:13" x14ac:dyDescent="0.25">
      <c r="A6" s="4">
        <v>200</v>
      </c>
      <c r="B6" s="7">
        <v>0.42</v>
      </c>
      <c r="C6" s="4">
        <f t="shared" ref="C6:C28" si="6">A6*B6</f>
        <v>84</v>
      </c>
      <c r="D6" s="29">
        <f t="shared" ref="D6:D28" si="7">C6*0.34</f>
        <v>28.560000000000002</v>
      </c>
      <c r="E6" s="29">
        <f t="shared" ref="E6:E28" si="8">C6*0.26</f>
        <v>21.84</v>
      </c>
      <c r="F6" s="29">
        <f t="shared" ref="F6:F28" si="9">C6*0.06</f>
        <v>5.04</v>
      </c>
      <c r="G6" s="29">
        <f t="shared" ref="G6:G28" si="10">C6*0.45</f>
        <v>37.800000000000004</v>
      </c>
      <c r="H6" s="8">
        <f t="shared" si="0"/>
        <v>36.521739130434788</v>
      </c>
      <c r="I6" s="31">
        <f t="shared" si="1"/>
        <v>21</v>
      </c>
      <c r="J6" s="31">
        <f t="shared" si="2"/>
        <v>16.8</v>
      </c>
      <c r="K6" s="31">
        <f t="shared" si="3"/>
        <v>14</v>
      </c>
      <c r="L6" s="31">
        <f t="shared" si="4"/>
        <v>12</v>
      </c>
      <c r="M6" s="31">
        <f t="shared" si="5"/>
        <v>10.5</v>
      </c>
    </row>
    <row r="7" spans="1:13" x14ac:dyDescent="0.25">
      <c r="A7" s="4">
        <v>300</v>
      </c>
      <c r="B7" s="7">
        <v>0.42</v>
      </c>
      <c r="C7" s="4">
        <f t="shared" si="6"/>
        <v>126</v>
      </c>
      <c r="D7" s="29">
        <f t="shared" si="7"/>
        <v>42.84</v>
      </c>
      <c r="E7" s="29">
        <f t="shared" si="8"/>
        <v>32.76</v>
      </c>
      <c r="F7" s="29">
        <f t="shared" si="9"/>
        <v>7.56</v>
      </c>
      <c r="G7" s="29">
        <f t="shared" si="10"/>
        <v>56.7</v>
      </c>
      <c r="H7" s="8">
        <f t="shared" si="0"/>
        <v>54.782608695652179</v>
      </c>
      <c r="I7" s="31">
        <f t="shared" si="1"/>
        <v>31.5</v>
      </c>
      <c r="J7" s="31">
        <f t="shared" si="2"/>
        <v>25.2</v>
      </c>
      <c r="K7" s="31">
        <f t="shared" si="3"/>
        <v>21</v>
      </c>
      <c r="L7" s="31">
        <f t="shared" si="4"/>
        <v>18</v>
      </c>
      <c r="M7" s="31">
        <f t="shared" si="5"/>
        <v>15.75</v>
      </c>
    </row>
    <row r="8" spans="1:13" x14ac:dyDescent="0.25">
      <c r="A8" s="4">
        <v>400</v>
      </c>
      <c r="B8" s="7">
        <v>0.42</v>
      </c>
      <c r="C8" s="4">
        <f t="shared" si="6"/>
        <v>168</v>
      </c>
      <c r="D8" s="29">
        <f t="shared" si="7"/>
        <v>57.120000000000005</v>
      </c>
      <c r="E8" s="29">
        <f t="shared" si="8"/>
        <v>43.68</v>
      </c>
      <c r="F8" s="29">
        <f t="shared" si="9"/>
        <v>10.08</v>
      </c>
      <c r="G8" s="29">
        <f t="shared" si="10"/>
        <v>75.600000000000009</v>
      </c>
      <c r="H8" s="8">
        <f t="shared" si="0"/>
        <v>73.043478260869577</v>
      </c>
      <c r="I8" s="31">
        <f t="shared" si="1"/>
        <v>42</v>
      </c>
      <c r="J8" s="31">
        <f t="shared" si="2"/>
        <v>33.6</v>
      </c>
      <c r="K8" s="31">
        <f t="shared" si="3"/>
        <v>28</v>
      </c>
      <c r="L8" s="31">
        <f t="shared" si="4"/>
        <v>24</v>
      </c>
      <c r="M8" s="31">
        <f t="shared" si="5"/>
        <v>21</v>
      </c>
    </row>
    <row r="9" spans="1:13" x14ac:dyDescent="0.25">
      <c r="A9" s="4">
        <v>500</v>
      </c>
      <c r="B9" s="7">
        <v>0.42</v>
      </c>
      <c r="C9" s="4">
        <f t="shared" si="6"/>
        <v>210</v>
      </c>
      <c r="D9" s="29">
        <f t="shared" si="7"/>
        <v>71.400000000000006</v>
      </c>
      <c r="E9" s="29">
        <f t="shared" si="8"/>
        <v>54.6</v>
      </c>
      <c r="F9" s="29">
        <f t="shared" si="9"/>
        <v>12.6</v>
      </c>
      <c r="G9" s="29">
        <f t="shared" si="10"/>
        <v>94.5</v>
      </c>
      <c r="H9" s="8">
        <f t="shared" si="0"/>
        <v>91.304347826086968</v>
      </c>
      <c r="I9" s="31">
        <f t="shared" si="1"/>
        <v>52.5</v>
      </c>
      <c r="J9" s="31">
        <f t="shared" si="2"/>
        <v>42</v>
      </c>
      <c r="K9" s="31">
        <f t="shared" si="3"/>
        <v>35</v>
      </c>
      <c r="L9" s="31">
        <f t="shared" si="4"/>
        <v>30</v>
      </c>
      <c r="M9" s="31">
        <f t="shared" si="5"/>
        <v>26.25</v>
      </c>
    </row>
    <row r="10" spans="1:13" x14ac:dyDescent="0.25">
      <c r="A10" s="4">
        <v>600</v>
      </c>
      <c r="B10" s="7">
        <v>0.42</v>
      </c>
      <c r="C10" s="4">
        <f t="shared" si="6"/>
        <v>252</v>
      </c>
      <c r="D10" s="29">
        <f t="shared" si="7"/>
        <v>85.68</v>
      </c>
      <c r="E10" s="29">
        <f t="shared" si="8"/>
        <v>65.52</v>
      </c>
      <c r="F10" s="29">
        <f t="shared" si="9"/>
        <v>15.12</v>
      </c>
      <c r="G10" s="29">
        <f t="shared" si="10"/>
        <v>113.4</v>
      </c>
      <c r="H10" s="8">
        <f t="shared" si="0"/>
        <v>109.56521739130436</v>
      </c>
      <c r="I10" s="31">
        <f t="shared" si="1"/>
        <v>63</v>
      </c>
      <c r="J10" s="31">
        <f t="shared" si="2"/>
        <v>50.4</v>
      </c>
      <c r="K10" s="31">
        <f t="shared" si="3"/>
        <v>42</v>
      </c>
      <c r="L10" s="31">
        <f t="shared" si="4"/>
        <v>36</v>
      </c>
      <c r="M10" s="31">
        <f t="shared" si="5"/>
        <v>31.5</v>
      </c>
    </row>
    <row r="11" spans="1:13" x14ac:dyDescent="0.25">
      <c r="A11" s="4">
        <v>700</v>
      </c>
      <c r="B11" s="7">
        <v>0.42</v>
      </c>
      <c r="C11" s="4">
        <f t="shared" si="6"/>
        <v>294</v>
      </c>
      <c r="D11" s="29">
        <f t="shared" si="7"/>
        <v>99.960000000000008</v>
      </c>
      <c r="E11" s="29">
        <f t="shared" si="8"/>
        <v>76.44</v>
      </c>
      <c r="F11" s="29">
        <f t="shared" si="9"/>
        <v>17.64</v>
      </c>
      <c r="G11" s="29">
        <f t="shared" si="10"/>
        <v>132.30000000000001</v>
      </c>
      <c r="H11" s="8">
        <f t="shared" si="0"/>
        <v>127.82608695652175</v>
      </c>
      <c r="I11" s="31">
        <f t="shared" si="1"/>
        <v>73.5</v>
      </c>
      <c r="J11" s="31">
        <f t="shared" si="2"/>
        <v>58.8</v>
      </c>
      <c r="K11" s="31">
        <f t="shared" si="3"/>
        <v>49</v>
      </c>
      <c r="L11" s="31">
        <f t="shared" si="4"/>
        <v>42</v>
      </c>
      <c r="M11" s="31">
        <f t="shared" si="5"/>
        <v>36.75</v>
      </c>
    </row>
    <row r="12" spans="1:13" x14ac:dyDescent="0.25">
      <c r="A12" s="4">
        <v>800</v>
      </c>
      <c r="B12" s="7">
        <v>0.42</v>
      </c>
      <c r="C12" s="4">
        <f t="shared" si="6"/>
        <v>336</v>
      </c>
      <c r="D12" s="29">
        <f t="shared" si="7"/>
        <v>114.24000000000001</v>
      </c>
      <c r="E12" s="29">
        <f t="shared" si="8"/>
        <v>87.36</v>
      </c>
      <c r="F12" s="29">
        <f t="shared" si="9"/>
        <v>20.16</v>
      </c>
      <c r="G12" s="29">
        <f t="shared" si="10"/>
        <v>151.20000000000002</v>
      </c>
      <c r="H12" s="8">
        <f t="shared" si="0"/>
        <v>146.08695652173915</v>
      </c>
      <c r="I12" s="31">
        <f t="shared" si="1"/>
        <v>84</v>
      </c>
      <c r="J12" s="31">
        <f t="shared" si="2"/>
        <v>67.2</v>
      </c>
      <c r="K12" s="31">
        <f t="shared" si="3"/>
        <v>56</v>
      </c>
      <c r="L12" s="31">
        <f t="shared" si="4"/>
        <v>48</v>
      </c>
      <c r="M12" s="31">
        <f t="shared" si="5"/>
        <v>42</v>
      </c>
    </row>
    <row r="13" spans="1:13" x14ac:dyDescent="0.25">
      <c r="A13" s="4">
        <v>900</v>
      </c>
      <c r="B13" s="7">
        <v>0.42</v>
      </c>
      <c r="C13" s="4">
        <f t="shared" si="6"/>
        <v>378</v>
      </c>
      <c r="D13" s="29">
        <f t="shared" si="7"/>
        <v>128.52000000000001</v>
      </c>
      <c r="E13" s="29">
        <f t="shared" si="8"/>
        <v>98.28</v>
      </c>
      <c r="F13" s="29">
        <f t="shared" si="9"/>
        <v>22.68</v>
      </c>
      <c r="G13" s="29">
        <f t="shared" si="10"/>
        <v>170.1</v>
      </c>
      <c r="H13" s="8">
        <f t="shared" si="0"/>
        <v>164.34782608695653</v>
      </c>
      <c r="I13" s="31">
        <f t="shared" si="1"/>
        <v>94.5</v>
      </c>
      <c r="J13" s="31">
        <f t="shared" si="2"/>
        <v>75.599999999999994</v>
      </c>
      <c r="K13" s="31">
        <f t="shared" si="3"/>
        <v>63</v>
      </c>
      <c r="L13" s="31">
        <f t="shared" si="4"/>
        <v>54</v>
      </c>
      <c r="M13" s="31">
        <f t="shared" si="5"/>
        <v>47.25</v>
      </c>
    </row>
    <row r="14" spans="1:13" x14ac:dyDescent="0.25">
      <c r="A14" s="4">
        <v>1000</v>
      </c>
      <c r="B14" s="7">
        <v>0.42</v>
      </c>
      <c r="C14" s="4">
        <f t="shared" si="6"/>
        <v>420</v>
      </c>
      <c r="D14" s="29">
        <f t="shared" si="7"/>
        <v>142.80000000000001</v>
      </c>
      <c r="E14" s="29">
        <f t="shared" si="8"/>
        <v>109.2</v>
      </c>
      <c r="F14" s="29">
        <f t="shared" si="9"/>
        <v>25.2</v>
      </c>
      <c r="G14" s="29">
        <f t="shared" si="10"/>
        <v>189</v>
      </c>
      <c r="H14" s="8">
        <f t="shared" si="0"/>
        <v>182.60869565217394</v>
      </c>
      <c r="I14" s="31">
        <f t="shared" si="1"/>
        <v>105</v>
      </c>
      <c r="J14" s="31">
        <f t="shared" si="2"/>
        <v>84</v>
      </c>
      <c r="K14" s="31">
        <f t="shared" si="3"/>
        <v>70</v>
      </c>
      <c r="L14" s="31">
        <f t="shared" si="4"/>
        <v>60</v>
      </c>
      <c r="M14" s="31">
        <f t="shared" si="5"/>
        <v>52.5</v>
      </c>
    </row>
    <row r="15" spans="1:13" x14ac:dyDescent="0.25">
      <c r="A15" s="4">
        <v>1100</v>
      </c>
      <c r="B15" s="7">
        <v>0.42</v>
      </c>
      <c r="C15" s="4">
        <f t="shared" si="6"/>
        <v>462</v>
      </c>
      <c r="D15" s="29">
        <f t="shared" si="7"/>
        <v>157.08000000000001</v>
      </c>
      <c r="E15" s="29">
        <f t="shared" si="8"/>
        <v>120.12</v>
      </c>
      <c r="F15" s="29">
        <f t="shared" si="9"/>
        <v>27.72</v>
      </c>
      <c r="G15" s="29">
        <f t="shared" si="10"/>
        <v>207.9</v>
      </c>
      <c r="H15" s="8">
        <f t="shared" si="0"/>
        <v>200.86956521739131</v>
      </c>
      <c r="I15" s="31">
        <f t="shared" si="1"/>
        <v>115.5</v>
      </c>
      <c r="J15" s="31">
        <f t="shared" si="2"/>
        <v>92.4</v>
      </c>
      <c r="K15" s="31">
        <f t="shared" si="3"/>
        <v>77</v>
      </c>
      <c r="L15" s="31">
        <f t="shared" si="4"/>
        <v>66</v>
      </c>
      <c r="M15" s="31">
        <f t="shared" si="5"/>
        <v>57.75</v>
      </c>
    </row>
    <row r="16" spans="1:13" x14ac:dyDescent="0.25">
      <c r="A16" s="4">
        <v>1200</v>
      </c>
      <c r="B16" s="7">
        <v>0.42</v>
      </c>
      <c r="C16" s="4">
        <f t="shared" si="6"/>
        <v>504</v>
      </c>
      <c r="D16" s="29">
        <f t="shared" si="7"/>
        <v>171.36</v>
      </c>
      <c r="E16" s="29">
        <f t="shared" si="8"/>
        <v>131.04</v>
      </c>
      <c r="F16" s="29">
        <f t="shared" si="9"/>
        <v>30.24</v>
      </c>
      <c r="G16" s="29">
        <f t="shared" si="10"/>
        <v>226.8</v>
      </c>
      <c r="H16" s="8">
        <f t="shared" si="0"/>
        <v>219.13043478260872</v>
      </c>
      <c r="I16" s="31">
        <f t="shared" si="1"/>
        <v>126</v>
      </c>
      <c r="J16" s="31">
        <f t="shared" si="2"/>
        <v>100.8</v>
      </c>
      <c r="K16" s="31">
        <f t="shared" si="3"/>
        <v>84</v>
      </c>
      <c r="L16" s="31">
        <f t="shared" si="4"/>
        <v>72</v>
      </c>
      <c r="M16" s="31">
        <f t="shared" si="5"/>
        <v>63</v>
      </c>
    </row>
    <row r="17" spans="1:13" x14ac:dyDescent="0.25">
      <c r="A17" s="4">
        <v>1300</v>
      </c>
      <c r="B17" s="7">
        <v>0.42</v>
      </c>
      <c r="C17" s="4">
        <f t="shared" si="6"/>
        <v>546</v>
      </c>
      <c r="D17" s="29">
        <f t="shared" si="7"/>
        <v>185.64000000000001</v>
      </c>
      <c r="E17" s="29">
        <f t="shared" si="8"/>
        <v>141.96</v>
      </c>
      <c r="F17" s="29">
        <f t="shared" si="9"/>
        <v>32.76</v>
      </c>
      <c r="G17" s="29">
        <f t="shared" si="10"/>
        <v>245.70000000000002</v>
      </c>
      <c r="H17" s="8">
        <f t="shared" si="0"/>
        <v>237.39130434782609</v>
      </c>
      <c r="I17" s="31">
        <f t="shared" si="1"/>
        <v>136.5</v>
      </c>
      <c r="J17" s="31">
        <f t="shared" si="2"/>
        <v>109.2</v>
      </c>
      <c r="K17" s="31">
        <f t="shared" si="3"/>
        <v>91</v>
      </c>
      <c r="L17" s="31">
        <f t="shared" si="4"/>
        <v>78</v>
      </c>
      <c r="M17" s="31">
        <f t="shared" si="5"/>
        <v>68.25</v>
      </c>
    </row>
    <row r="18" spans="1:13" x14ac:dyDescent="0.25">
      <c r="A18" s="4">
        <v>1400</v>
      </c>
      <c r="B18" s="7">
        <v>0.42</v>
      </c>
      <c r="C18" s="4">
        <f t="shared" si="6"/>
        <v>588</v>
      </c>
      <c r="D18" s="29">
        <f t="shared" si="7"/>
        <v>199.92000000000002</v>
      </c>
      <c r="E18" s="29">
        <f t="shared" si="8"/>
        <v>152.88</v>
      </c>
      <c r="F18" s="29">
        <f t="shared" si="9"/>
        <v>35.28</v>
      </c>
      <c r="G18" s="29">
        <f t="shared" si="10"/>
        <v>264.60000000000002</v>
      </c>
      <c r="H18" s="8">
        <f t="shared" si="0"/>
        <v>255.6521739130435</v>
      </c>
      <c r="I18" s="31">
        <f t="shared" si="1"/>
        <v>147</v>
      </c>
      <c r="J18" s="31">
        <f t="shared" si="2"/>
        <v>117.6</v>
      </c>
      <c r="K18" s="31">
        <f t="shared" si="3"/>
        <v>98</v>
      </c>
      <c r="L18" s="31">
        <f t="shared" si="4"/>
        <v>84</v>
      </c>
      <c r="M18" s="31">
        <f t="shared" si="5"/>
        <v>73.5</v>
      </c>
    </row>
    <row r="19" spans="1:13" x14ac:dyDescent="0.25">
      <c r="A19" s="4">
        <v>1500</v>
      </c>
      <c r="B19" s="7">
        <v>0.42</v>
      </c>
      <c r="C19" s="4">
        <f t="shared" si="6"/>
        <v>630</v>
      </c>
      <c r="D19" s="29">
        <f t="shared" si="7"/>
        <v>214.20000000000002</v>
      </c>
      <c r="E19" s="29">
        <f t="shared" si="8"/>
        <v>163.80000000000001</v>
      </c>
      <c r="F19" s="29">
        <f t="shared" si="9"/>
        <v>37.799999999999997</v>
      </c>
      <c r="G19" s="29">
        <f t="shared" si="10"/>
        <v>283.5</v>
      </c>
      <c r="H19" s="8">
        <f t="shared" si="0"/>
        <v>273.91304347826087</v>
      </c>
      <c r="I19" s="31">
        <f t="shared" si="1"/>
        <v>157.5</v>
      </c>
      <c r="J19" s="31">
        <f t="shared" si="2"/>
        <v>126</v>
      </c>
      <c r="K19" s="31">
        <f t="shared" si="3"/>
        <v>105</v>
      </c>
      <c r="L19" s="31">
        <f t="shared" si="4"/>
        <v>90</v>
      </c>
      <c r="M19" s="31">
        <f t="shared" si="5"/>
        <v>78.75</v>
      </c>
    </row>
    <row r="20" spans="1:13" x14ac:dyDescent="0.25">
      <c r="A20" s="4">
        <v>1600</v>
      </c>
      <c r="B20" s="7">
        <v>0.42</v>
      </c>
      <c r="C20" s="4">
        <f t="shared" si="6"/>
        <v>672</v>
      </c>
      <c r="D20" s="29">
        <f t="shared" si="7"/>
        <v>228.48000000000002</v>
      </c>
      <c r="E20" s="29">
        <f t="shared" si="8"/>
        <v>174.72</v>
      </c>
      <c r="F20" s="29">
        <f t="shared" si="9"/>
        <v>40.32</v>
      </c>
      <c r="G20" s="29">
        <f t="shared" si="10"/>
        <v>302.40000000000003</v>
      </c>
      <c r="H20" s="8">
        <f t="shared" si="0"/>
        <v>292.17391304347831</v>
      </c>
      <c r="I20" s="31">
        <f t="shared" si="1"/>
        <v>168</v>
      </c>
      <c r="J20" s="31">
        <f t="shared" si="2"/>
        <v>134.4</v>
      </c>
      <c r="K20" s="31">
        <f t="shared" si="3"/>
        <v>112</v>
      </c>
      <c r="L20" s="31">
        <f t="shared" si="4"/>
        <v>96</v>
      </c>
      <c r="M20" s="31">
        <f t="shared" si="5"/>
        <v>84</v>
      </c>
    </row>
    <row r="21" spans="1:13" x14ac:dyDescent="0.25">
      <c r="A21" s="4">
        <v>1700</v>
      </c>
      <c r="B21" s="7">
        <v>0.42</v>
      </c>
      <c r="C21" s="4">
        <f t="shared" si="6"/>
        <v>714</v>
      </c>
      <c r="D21" s="29">
        <f t="shared" si="7"/>
        <v>242.76000000000002</v>
      </c>
      <c r="E21" s="29">
        <f t="shared" si="8"/>
        <v>185.64000000000001</v>
      </c>
      <c r="F21" s="29">
        <f t="shared" si="9"/>
        <v>42.839999999999996</v>
      </c>
      <c r="G21" s="29">
        <f t="shared" si="10"/>
        <v>321.3</v>
      </c>
      <c r="H21" s="8">
        <f t="shared" si="0"/>
        <v>310.43478260869568</v>
      </c>
      <c r="I21" s="31">
        <f t="shared" si="1"/>
        <v>178.5</v>
      </c>
      <c r="J21" s="31">
        <f t="shared" si="2"/>
        <v>142.80000000000001</v>
      </c>
      <c r="K21" s="31">
        <f t="shared" si="3"/>
        <v>119</v>
      </c>
      <c r="L21" s="31">
        <f t="shared" si="4"/>
        <v>102</v>
      </c>
      <c r="M21" s="31">
        <f t="shared" si="5"/>
        <v>89.25</v>
      </c>
    </row>
    <row r="22" spans="1:13" x14ac:dyDescent="0.25">
      <c r="A22" s="4">
        <v>1800</v>
      </c>
      <c r="B22" s="7">
        <v>0.42</v>
      </c>
      <c r="C22" s="4">
        <f t="shared" si="6"/>
        <v>756</v>
      </c>
      <c r="D22" s="29">
        <f t="shared" si="7"/>
        <v>257.04000000000002</v>
      </c>
      <c r="E22" s="29">
        <f t="shared" si="8"/>
        <v>196.56</v>
      </c>
      <c r="F22" s="29">
        <f t="shared" si="9"/>
        <v>45.36</v>
      </c>
      <c r="G22" s="29">
        <f t="shared" si="10"/>
        <v>340.2</v>
      </c>
      <c r="H22" s="8">
        <f t="shared" si="0"/>
        <v>328.69565217391306</v>
      </c>
      <c r="I22" s="31">
        <f t="shared" si="1"/>
        <v>189</v>
      </c>
      <c r="J22" s="31">
        <f t="shared" si="2"/>
        <v>151.19999999999999</v>
      </c>
      <c r="K22" s="31">
        <f t="shared" si="3"/>
        <v>126</v>
      </c>
      <c r="L22" s="31">
        <f t="shared" si="4"/>
        <v>108</v>
      </c>
      <c r="M22" s="31">
        <f t="shared" si="5"/>
        <v>94.5</v>
      </c>
    </row>
    <row r="23" spans="1:13" x14ac:dyDescent="0.25">
      <c r="A23" s="4">
        <v>1900</v>
      </c>
      <c r="B23" s="7">
        <v>0.42</v>
      </c>
      <c r="C23" s="4">
        <f t="shared" si="6"/>
        <v>798</v>
      </c>
      <c r="D23" s="29">
        <f t="shared" si="7"/>
        <v>271.32</v>
      </c>
      <c r="E23" s="29">
        <f t="shared" si="8"/>
        <v>207.48000000000002</v>
      </c>
      <c r="F23" s="29">
        <f t="shared" si="9"/>
        <v>47.879999999999995</v>
      </c>
      <c r="G23" s="29">
        <f t="shared" si="10"/>
        <v>359.1</v>
      </c>
      <c r="H23" s="8">
        <f t="shared" si="0"/>
        <v>346.95652173913044</v>
      </c>
      <c r="I23" s="31">
        <f t="shared" si="1"/>
        <v>199.5</v>
      </c>
      <c r="J23" s="31">
        <f t="shared" si="2"/>
        <v>159.6</v>
      </c>
      <c r="K23" s="31">
        <f t="shared" si="3"/>
        <v>133</v>
      </c>
      <c r="L23" s="31">
        <f t="shared" si="4"/>
        <v>114</v>
      </c>
      <c r="M23" s="31">
        <f t="shared" si="5"/>
        <v>99.75</v>
      </c>
    </row>
    <row r="24" spans="1:13" x14ac:dyDescent="0.25">
      <c r="A24" s="4">
        <v>2000</v>
      </c>
      <c r="B24" s="7">
        <v>0.42</v>
      </c>
      <c r="C24" s="4">
        <f t="shared" si="6"/>
        <v>840</v>
      </c>
      <c r="D24" s="29">
        <f t="shared" si="7"/>
        <v>285.60000000000002</v>
      </c>
      <c r="E24" s="29">
        <f t="shared" si="8"/>
        <v>218.4</v>
      </c>
      <c r="F24" s="29">
        <f t="shared" si="9"/>
        <v>50.4</v>
      </c>
      <c r="G24" s="29">
        <f t="shared" si="10"/>
        <v>378</v>
      </c>
      <c r="H24" s="8">
        <f t="shared" si="0"/>
        <v>365.21739130434787</v>
      </c>
      <c r="I24" s="31">
        <f t="shared" si="1"/>
        <v>210</v>
      </c>
      <c r="J24" s="31">
        <f t="shared" si="2"/>
        <v>168</v>
      </c>
      <c r="K24" s="31">
        <f t="shared" si="3"/>
        <v>140</v>
      </c>
      <c r="L24" s="31">
        <f t="shared" si="4"/>
        <v>120</v>
      </c>
      <c r="M24" s="31">
        <f t="shared" si="5"/>
        <v>105</v>
      </c>
    </row>
    <row r="25" spans="1:13" x14ac:dyDescent="0.25">
      <c r="A25" s="4">
        <v>2500</v>
      </c>
      <c r="B25" s="7">
        <v>0.42</v>
      </c>
      <c r="C25" s="4">
        <f t="shared" si="6"/>
        <v>1050</v>
      </c>
      <c r="D25" s="29">
        <f t="shared" si="7"/>
        <v>357</v>
      </c>
      <c r="E25" s="29">
        <f t="shared" si="8"/>
        <v>273</v>
      </c>
      <c r="F25" s="29">
        <f t="shared" si="9"/>
        <v>63</v>
      </c>
      <c r="G25" s="29">
        <f t="shared" si="10"/>
        <v>472.5</v>
      </c>
      <c r="H25" s="8">
        <f t="shared" si="0"/>
        <v>456.52173913043481</v>
      </c>
      <c r="I25" s="31">
        <f t="shared" si="1"/>
        <v>262.5</v>
      </c>
      <c r="J25" s="31">
        <f t="shared" si="2"/>
        <v>210</v>
      </c>
      <c r="K25" s="31">
        <f t="shared" si="3"/>
        <v>175</v>
      </c>
      <c r="L25" s="31">
        <f t="shared" si="4"/>
        <v>150</v>
      </c>
      <c r="M25" s="31">
        <f t="shared" si="5"/>
        <v>131.25</v>
      </c>
    </row>
    <row r="26" spans="1:13" x14ac:dyDescent="0.25">
      <c r="A26" s="4">
        <v>3000</v>
      </c>
      <c r="B26" s="7">
        <v>0.42</v>
      </c>
      <c r="C26" s="4">
        <f t="shared" si="6"/>
        <v>1260</v>
      </c>
      <c r="D26" s="29">
        <f t="shared" si="7"/>
        <v>428.40000000000003</v>
      </c>
      <c r="E26" s="29">
        <f t="shared" si="8"/>
        <v>327.60000000000002</v>
      </c>
      <c r="F26" s="29">
        <f t="shared" si="9"/>
        <v>75.599999999999994</v>
      </c>
      <c r="G26" s="29">
        <f t="shared" si="10"/>
        <v>567</v>
      </c>
      <c r="H26" s="8">
        <f t="shared" si="0"/>
        <v>547.82608695652175</v>
      </c>
      <c r="I26" s="31">
        <f t="shared" si="1"/>
        <v>315</v>
      </c>
      <c r="J26" s="31">
        <f t="shared" si="2"/>
        <v>252</v>
      </c>
      <c r="K26" s="31">
        <f t="shared" si="3"/>
        <v>210</v>
      </c>
      <c r="L26" s="31">
        <f t="shared" si="4"/>
        <v>180</v>
      </c>
      <c r="M26" s="31">
        <f t="shared" si="5"/>
        <v>157.5</v>
      </c>
    </row>
    <row r="27" spans="1:13" x14ac:dyDescent="0.25">
      <c r="A27" s="4">
        <v>3500</v>
      </c>
      <c r="B27" s="7">
        <v>0.42</v>
      </c>
      <c r="C27" s="4">
        <f t="shared" si="6"/>
        <v>1470</v>
      </c>
      <c r="D27" s="29">
        <f t="shared" si="7"/>
        <v>499.8</v>
      </c>
      <c r="E27" s="29">
        <f t="shared" si="8"/>
        <v>382.2</v>
      </c>
      <c r="F27" s="29">
        <f t="shared" si="9"/>
        <v>88.2</v>
      </c>
      <c r="G27" s="29">
        <f t="shared" si="10"/>
        <v>661.5</v>
      </c>
      <c r="H27" s="8">
        <f t="shared" si="0"/>
        <v>639.13043478260875</v>
      </c>
      <c r="I27" s="31">
        <f t="shared" si="1"/>
        <v>367.5</v>
      </c>
      <c r="J27" s="31">
        <f t="shared" si="2"/>
        <v>294</v>
      </c>
      <c r="K27" s="31">
        <f t="shared" si="3"/>
        <v>245</v>
      </c>
      <c r="L27" s="31">
        <f t="shared" si="4"/>
        <v>210</v>
      </c>
      <c r="M27" s="31">
        <f t="shared" si="5"/>
        <v>183.75</v>
      </c>
    </row>
    <row r="28" spans="1:13" x14ac:dyDescent="0.25">
      <c r="A28" s="4">
        <v>4000</v>
      </c>
      <c r="B28" s="7">
        <v>0.42</v>
      </c>
      <c r="C28" s="4">
        <f t="shared" si="6"/>
        <v>1680</v>
      </c>
      <c r="D28" s="29">
        <f t="shared" si="7"/>
        <v>571.20000000000005</v>
      </c>
      <c r="E28" s="29">
        <f t="shared" si="8"/>
        <v>436.8</v>
      </c>
      <c r="F28" s="29">
        <f t="shared" si="9"/>
        <v>100.8</v>
      </c>
      <c r="G28" s="29">
        <f t="shared" si="10"/>
        <v>756</v>
      </c>
      <c r="H28" s="8">
        <f t="shared" si="0"/>
        <v>730.43478260869574</v>
      </c>
      <c r="I28" s="31">
        <f t="shared" si="1"/>
        <v>420</v>
      </c>
      <c r="J28" s="31">
        <f t="shared" si="2"/>
        <v>336</v>
      </c>
      <c r="K28" s="31">
        <f t="shared" si="3"/>
        <v>280</v>
      </c>
      <c r="L28" s="31">
        <f t="shared" si="4"/>
        <v>240</v>
      </c>
      <c r="M28" s="31">
        <f t="shared" si="5"/>
        <v>210</v>
      </c>
    </row>
    <row r="29" spans="1:13" x14ac:dyDescent="0.25">
      <c r="B29" s="2" t="s">
        <v>480</v>
      </c>
    </row>
    <row r="30" spans="1:13" x14ac:dyDescent="0.25">
      <c r="B30" s="2" t="s">
        <v>485</v>
      </c>
    </row>
    <row r="31" spans="1:13" x14ac:dyDescent="0.25">
      <c r="B31" s="2" t="s">
        <v>484</v>
      </c>
    </row>
    <row r="32" spans="1:13" x14ac:dyDescent="0.25">
      <c r="B32" s="23" t="s">
        <v>503</v>
      </c>
    </row>
  </sheetData>
  <mergeCells count="4">
    <mergeCell ref="H1:M1"/>
    <mergeCell ref="D1:G1"/>
    <mergeCell ref="K2:M2"/>
    <mergeCell ref="H2:J2"/>
  </mergeCells>
  <pageMargins left="0.7" right="0.7" top="0.75" bottom="0.75" header="0.3" footer="0.3"/>
  <pageSetup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2"/>
  <sheetViews>
    <sheetView tabSelected="1" workbookViewId="0">
      <selection activeCell="D17" sqref="D17:E17"/>
    </sheetView>
  </sheetViews>
  <sheetFormatPr defaultRowHeight="15" x14ac:dyDescent="0.25"/>
  <cols>
    <col min="1" max="1" width="27" bestFit="1" customWidth="1"/>
    <col min="2" max="2" width="30.7109375" bestFit="1" customWidth="1"/>
    <col min="3" max="3" width="8.140625" customWidth="1"/>
    <col min="4" max="4" width="42.85546875" customWidth="1"/>
    <col min="5" max="5" width="37.42578125" bestFit="1" customWidth="1"/>
    <col min="6" max="6" width="39.42578125" customWidth="1"/>
  </cols>
  <sheetData>
    <row r="1" spans="1:11" ht="18.75" x14ac:dyDescent="0.3">
      <c r="A1" s="22" t="s">
        <v>487</v>
      </c>
      <c r="B1" s="4"/>
      <c r="C1" s="1"/>
      <c r="D1" s="1"/>
      <c r="E1" s="1"/>
      <c r="F1" s="1"/>
    </row>
    <row r="2" spans="1:11" x14ac:dyDescent="0.25">
      <c r="A2" s="24" t="s">
        <v>498</v>
      </c>
      <c r="B2" s="24" t="s">
        <v>481</v>
      </c>
      <c r="C2" s="2"/>
      <c r="D2" s="12" t="s">
        <v>490</v>
      </c>
      <c r="E2" s="12" t="s">
        <v>492</v>
      </c>
      <c r="F2" s="19" t="s">
        <v>493</v>
      </c>
    </row>
    <row r="3" spans="1:11" x14ac:dyDescent="0.25">
      <c r="A3" s="4" t="s">
        <v>505</v>
      </c>
      <c r="B3" s="9">
        <v>0</v>
      </c>
      <c r="D3" s="13">
        <f>COUNT(B3:B502)</f>
        <v>25</v>
      </c>
      <c r="E3" s="13">
        <f>COUNTIFS(B3:B502,"&lt;5")</f>
        <v>22</v>
      </c>
      <c r="F3" s="14">
        <f>E3/D3</f>
        <v>0.88</v>
      </c>
    </row>
    <row r="4" spans="1:11" x14ac:dyDescent="0.25">
      <c r="A4" s="4" t="s">
        <v>506</v>
      </c>
      <c r="B4" s="9">
        <v>1</v>
      </c>
      <c r="K4" s="1"/>
    </row>
    <row r="5" spans="1:11" ht="30" x14ac:dyDescent="0.25">
      <c r="A5" s="4" t="s">
        <v>507</v>
      </c>
      <c r="B5" s="9">
        <v>1</v>
      </c>
      <c r="D5" s="19" t="s">
        <v>494</v>
      </c>
      <c r="E5" s="19" t="s">
        <v>495</v>
      </c>
    </row>
    <row r="6" spans="1:11" x14ac:dyDescent="0.25">
      <c r="A6" s="4" t="s">
        <v>508</v>
      </c>
      <c r="B6" s="9">
        <v>2</v>
      </c>
      <c r="D6" s="13">
        <f>SUM(B3:B502)</f>
        <v>49</v>
      </c>
      <c r="E6" s="13">
        <f>SUMIF(B3:B502,"&lt;5")</f>
        <v>34</v>
      </c>
    </row>
    <row r="7" spans="1:11" ht="15.75" thickBot="1" x14ac:dyDescent="0.3">
      <c r="A7" s="4" t="s">
        <v>509</v>
      </c>
      <c r="B7" s="9">
        <v>0</v>
      </c>
    </row>
    <row r="8" spans="1:11" ht="28.5" customHeight="1" x14ac:dyDescent="0.25">
      <c r="A8" s="4" t="s">
        <v>510</v>
      </c>
      <c r="B8" s="9">
        <v>3</v>
      </c>
      <c r="D8" s="19" t="s">
        <v>496</v>
      </c>
      <c r="E8" s="47" t="s">
        <v>540</v>
      </c>
      <c r="F8" s="20" t="s">
        <v>531</v>
      </c>
      <c r="G8" s="44" t="s">
        <v>538</v>
      </c>
      <c r="H8" s="45"/>
      <c r="I8" s="45"/>
      <c r="J8" s="45"/>
    </row>
    <row r="9" spans="1:11" ht="19.5" customHeight="1" x14ac:dyDescent="0.3">
      <c r="A9" s="4" t="s">
        <v>511</v>
      </c>
      <c r="B9" s="9">
        <v>1</v>
      </c>
      <c r="D9" s="18">
        <f>(E3*5)/E6</f>
        <v>3.2352941176470589</v>
      </c>
      <c r="E9" s="47"/>
      <c r="F9" s="16">
        <f>E3/D9</f>
        <v>6.8</v>
      </c>
      <c r="G9" s="44"/>
      <c r="H9" s="45"/>
      <c r="I9" s="45"/>
      <c r="J9" s="45"/>
    </row>
    <row r="10" spans="1:11" x14ac:dyDescent="0.25">
      <c r="A10" s="4" t="s">
        <v>512</v>
      </c>
      <c r="B10" s="9">
        <v>0</v>
      </c>
      <c r="F10" s="15"/>
    </row>
    <row r="11" spans="1:11" ht="27.75" customHeight="1" x14ac:dyDescent="0.25">
      <c r="A11" s="4" t="s">
        <v>513</v>
      </c>
      <c r="B11" s="9">
        <v>1</v>
      </c>
      <c r="D11" s="19" t="s">
        <v>534</v>
      </c>
      <c r="E11" s="47" t="s">
        <v>541</v>
      </c>
      <c r="F11" s="21" t="s">
        <v>532</v>
      </c>
      <c r="G11" s="44" t="s">
        <v>539</v>
      </c>
      <c r="H11" s="46"/>
      <c r="I11" s="46"/>
      <c r="J11" s="46"/>
    </row>
    <row r="12" spans="1:11" ht="19.5" thickBot="1" x14ac:dyDescent="0.35">
      <c r="A12" s="4" t="s">
        <v>514</v>
      </c>
      <c r="B12" s="9">
        <v>3</v>
      </c>
      <c r="D12" s="18">
        <f>(D3*5)/D6</f>
        <v>2.5510204081632653</v>
      </c>
      <c r="E12" s="47"/>
      <c r="F12" s="17">
        <f>COUNTIFS(B3:B502,"=5")</f>
        <v>3</v>
      </c>
      <c r="G12" s="44"/>
      <c r="H12" s="46"/>
      <c r="I12" s="46"/>
      <c r="J12" s="46"/>
    </row>
    <row r="13" spans="1:11" x14ac:dyDescent="0.25">
      <c r="A13" s="4" t="s">
        <v>515</v>
      </c>
      <c r="B13" s="9">
        <v>4</v>
      </c>
    </row>
    <row r="14" spans="1:11" x14ac:dyDescent="0.25">
      <c r="A14" s="4" t="s">
        <v>516</v>
      </c>
      <c r="B14" s="9">
        <v>2</v>
      </c>
    </row>
    <row r="15" spans="1:11" x14ac:dyDescent="0.25">
      <c r="A15" s="4" t="s">
        <v>517</v>
      </c>
      <c r="B15" s="9">
        <v>5</v>
      </c>
      <c r="D15" s="25" t="s">
        <v>486</v>
      </c>
    </row>
    <row r="16" spans="1:11" x14ac:dyDescent="0.25">
      <c r="A16" s="4" t="s">
        <v>518</v>
      </c>
      <c r="B16" s="9">
        <v>2</v>
      </c>
      <c r="D16" s="26" t="s">
        <v>491</v>
      </c>
    </row>
    <row r="17" spans="1:11" x14ac:dyDescent="0.25">
      <c r="A17" s="4" t="s">
        <v>519</v>
      </c>
      <c r="B17" s="9">
        <v>0</v>
      </c>
      <c r="D17" s="48" t="s">
        <v>542</v>
      </c>
      <c r="E17" s="48"/>
      <c r="K17" s="3"/>
    </row>
    <row r="18" spans="1:11" x14ac:dyDescent="0.25">
      <c r="A18" s="4" t="s">
        <v>520</v>
      </c>
      <c r="B18" s="9">
        <v>1</v>
      </c>
    </row>
    <row r="19" spans="1:11" ht="21" x14ac:dyDescent="0.35">
      <c r="A19" s="4" t="s">
        <v>521</v>
      </c>
      <c r="B19" s="9">
        <v>2</v>
      </c>
      <c r="D19" s="42" t="s">
        <v>497</v>
      </c>
      <c r="E19" s="43"/>
    </row>
    <row r="20" spans="1:11" x14ac:dyDescent="0.25">
      <c r="A20" s="4" t="s">
        <v>522</v>
      </c>
      <c r="B20" s="9">
        <v>3</v>
      </c>
      <c r="D20" s="40" t="s">
        <v>530</v>
      </c>
      <c r="E20" s="41"/>
    </row>
    <row r="21" spans="1:11" x14ac:dyDescent="0.25">
      <c r="A21" s="4" t="s">
        <v>523</v>
      </c>
      <c r="B21" s="9">
        <v>5</v>
      </c>
    </row>
    <row r="22" spans="1:11" x14ac:dyDescent="0.25">
      <c r="A22" s="4" t="s">
        <v>524</v>
      </c>
      <c r="B22" s="9">
        <v>2</v>
      </c>
    </row>
    <row r="23" spans="1:11" x14ac:dyDescent="0.25">
      <c r="A23" s="4" t="s">
        <v>525</v>
      </c>
      <c r="B23" s="9">
        <v>1</v>
      </c>
    </row>
    <row r="24" spans="1:11" x14ac:dyDescent="0.25">
      <c r="A24" s="4" t="s">
        <v>526</v>
      </c>
      <c r="B24" s="9">
        <v>1</v>
      </c>
    </row>
    <row r="25" spans="1:11" x14ac:dyDescent="0.25">
      <c r="A25" s="4" t="s">
        <v>527</v>
      </c>
      <c r="B25" s="9">
        <v>1</v>
      </c>
    </row>
    <row r="26" spans="1:11" x14ac:dyDescent="0.25">
      <c r="A26" s="4" t="s">
        <v>528</v>
      </c>
      <c r="B26" s="9">
        <v>3</v>
      </c>
    </row>
    <row r="27" spans="1:11" x14ac:dyDescent="0.25">
      <c r="A27" s="4" t="s">
        <v>529</v>
      </c>
      <c r="B27" s="9">
        <v>5</v>
      </c>
    </row>
    <row r="28" spans="1:11" x14ac:dyDescent="0.25">
      <c r="A28" s="4" t="s">
        <v>4</v>
      </c>
      <c r="B28" s="9"/>
    </row>
    <row r="29" spans="1:11" x14ac:dyDescent="0.25">
      <c r="A29" s="4" t="s">
        <v>5</v>
      </c>
      <c r="B29" s="9"/>
    </row>
    <row r="30" spans="1:11" x14ac:dyDescent="0.25">
      <c r="A30" s="4" t="s">
        <v>6</v>
      </c>
      <c r="B30" s="9"/>
    </row>
    <row r="31" spans="1:11" x14ac:dyDescent="0.25">
      <c r="A31" s="4" t="s">
        <v>7</v>
      </c>
      <c r="B31" s="9"/>
    </row>
    <row r="32" spans="1:11" x14ac:dyDescent="0.25">
      <c r="A32" s="4" t="s">
        <v>8</v>
      </c>
      <c r="B32" s="9"/>
    </row>
    <row r="33" spans="1:2" x14ac:dyDescent="0.25">
      <c r="A33" s="4" t="s">
        <v>9</v>
      </c>
      <c r="B33" s="9"/>
    </row>
    <row r="34" spans="1:2" x14ac:dyDescent="0.25">
      <c r="A34" s="4" t="s">
        <v>10</v>
      </c>
      <c r="B34" s="9"/>
    </row>
    <row r="35" spans="1:2" x14ac:dyDescent="0.25">
      <c r="A35" s="4" t="s">
        <v>11</v>
      </c>
      <c r="B35" s="9"/>
    </row>
    <row r="36" spans="1:2" x14ac:dyDescent="0.25">
      <c r="A36" s="4" t="s">
        <v>12</v>
      </c>
      <c r="B36" s="9"/>
    </row>
    <row r="37" spans="1:2" x14ac:dyDescent="0.25">
      <c r="A37" s="4" t="s">
        <v>13</v>
      </c>
      <c r="B37" s="9"/>
    </row>
    <row r="38" spans="1:2" x14ac:dyDescent="0.25">
      <c r="A38" s="4" t="s">
        <v>14</v>
      </c>
      <c r="B38" s="9"/>
    </row>
    <row r="39" spans="1:2" x14ac:dyDescent="0.25">
      <c r="A39" s="4" t="s">
        <v>15</v>
      </c>
      <c r="B39" s="9"/>
    </row>
    <row r="40" spans="1:2" x14ac:dyDescent="0.25">
      <c r="A40" s="4" t="s">
        <v>16</v>
      </c>
      <c r="B40" s="9"/>
    </row>
    <row r="41" spans="1:2" x14ac:dyDescent="0.25">
      <c r="A41" s="4" t="s">
        <v>17</v>
      </c>
      <c r="B41" s="9"/>
    </row>
    <row r="42" spans="1:2" x14ac:dyDescent="0.25">
      <c r="A42" s="4" t="s">
        <v>18</v>
      </c>
      <c r="B42" s="9"/>
    </row>
    <row r="43" spans="1:2" x14ac:dyDescent="0.25">
      <c r="A43" s="4" t="s">
        <v>19</v>
      </c>
      <c r="B43" s="9"/>
    </row>
    <row r="44" spans="1:2" x14ac:dyDescent="0.25">
      <c r="A44" s="4" t="s">
        <v>20</v>
      </c>
      <c r="B44" s="9"/>
    </row>
    <row r="45" spans="1:2" x14ac:dyDescent="0.25">
      <c r="A45" s="4" t="s">
        <v>21</v>
      </c>
      <c r="B45" s="9"/>
    </row>
    <row r="46" spans="1:2" x14ac:dyDescent="0.25">
      <c r="A46" s="4" t="s">
        <v>22</v>
      </c>
      <c r="B46" s="9"/>
    </row>
    <row r="47" spans="1:2" x14ac:dyDescent="0.25">
      <c r="A47" s="4" t="s">
        <v>23</v>
      </c>
      <c r="B47" s="9"/>
    </row>
    <row r="48" spans="1:2" x14ac:dyDescent="0.25">
      <c r="A48" s="4" t="s">
        <v>24</v>
      </c>
      <c r="B48" s="9"/>
    </row>
    <row r="49" spans="1:2" x14ac:dyDescent="0.25">
      <c r="A49" s="4" t="s">
        <v>25</v>
      </c>
      <c r="B49" s="9"/>
    </row>
    <row r="50" spans="1:2" x14ac:dyDescent="0.25">
      <c r="A50" s="4" t="s">
        <v>26</v>
      </c>
      <c r="B50" s="9"/>
    </row>
    <row r="51" spans="1:2" x14ac:dyDescent="0.25">
      <c r="A51" s="4" t="s">
        <v>27</v>
      </c>
      <c r="B51" s="9"/>
    </row>
    <row r="52" spans="1:2" x14ac:dyDescent="0.25">
      <c r="A52" s="4" t="s">
        <v>28</v>
      </c>
      <c r="B52" s="9"/>
    </row>
    <row r="53" spans="1:2" x14ac:dyDescent="0.25">
      <c r="A53" s="4" t="s">
        <v>29</v>
      </c>
      <c r="B53" s="9"/>
    </row>
    <row r="54" spans="1:2" x14ac:dyDescent="0.25">
      <c r="A54" s="4" t="s">
        <v>30</v>
      </c>
      <c r="B54" s="9"/>
    </row>
    <row r="55" spans="1:2" x14ac:dyDescent="0.25">
      <c r="A55" s="4" t="s">
        <v>31</v>
      </c>
      <c r="B55" s="9"/>
    </row>
    <row r="56" spans="1:2" x14ac:dyDescent="0.25">
      <c r="A56" s="4" t="s">
        <v>32</v>
      </c>
      <c r="B56" s="9"/>
    </row>
    <row r="57" spans="1:2" x14ac:dyDescent="0.25">
      <c r="A57" s="4" t="s">
        <v>33</v>
      </c>
      <c r="B57" s="9"/>
    </row>
    <row r="58" spans="1:2" x14ac:dyDescent="0.25">
      <c r="A58" s="4" t="s">
        <v>34</v>
      </c>
      <c r="B58" s="9"/>
    </row>
    <row r="59" spans="1:2" x14ac:dyDescent="0.25">
      <c r="A59" s="4" t="s">
        <v>35</v>
      </c>
      <c r="B59" s="9"/>
    </row>
    <row r="60" spans="1:2" x14ac:dyDescent="0.25">
      <c r="A60" s="4" t="s">
        <v>36</v>
      </c>
      <c r="B60" s="9"/>
    </row>
    <row r="61" spans="1:2" x14ac:dyDescent="0.25">
      <c r="A61" s="4" t="s">
        <v>37</v>
      </c>
      <c r="B61" s="9"/>
    </row>
    <row r="62" spans="1:2" x14ac:dyDescent="0.25">
      <c r="A62" s="4" t="s">
        <v>38</v>
      </c>
      <c r="B62" s="9"/>
    </row>
    <row r="63" spans="1:2" x14ac:dyDescent="0.25">
      <c r="A63" s="4" t="s">
        <v>39</v>
      </c>
      <c r="B63" s="9"/>
    </row>
    <row r="64" spans="1:2" x14ac:dyDescent="0.25">
      <c r="A64" s="4" t="s">
        <v>40</v>
      </c>
      <c r="B64" s="9"/>
    </row>
    <row r="65" spans="1:2" x14ac:dyDescent="0.25">
      <c r="A65" s="4" t="s">
        <v>41</v>
      </c>
      <c r="B65" s="9"/>
    </row>
    <row r="66" spans="1:2" x14ac:dyDescent="0.25">
      <c r="A66" s="4" t="s">
        <v>42</v>
      </c>
      <c r="B66" s="9"/>
    </row>
    <row r="67" spans="1:2" x14ac:dyDescent="0.25">
      <c r="A67" s="4" t="s">
        <v>43</v>
      </c>
      <c r="B67" s="9"/>
    </row>
    <row r="68" spans="1:2" x14ac:dyDescent="0.25">
      <c r="A68" s="4" t="s">
        <v>44</v>
      </c>
      <c r="B68" s="9"/>
    </row>
    <row r="69" spans="1:2" x14ac:dyDescent="0.25">
      <c r="A69" s="4" t="s">
        <v>45</v>
      </c>
      <c r="B69" s="9"/>
    </row>
    <row r="70" spans="1:2" x14ac:dyDescent="0.25">
      <c r="A70" s="4" t="s">
        <v>46</v>
      </c>
      <c r="B70" s="9"/>
    </row>
    <row r="71" spans="1:2" x14ac:dyDescent="0.25">
      <c r="A71" s="4" t="s">
        <v>47</v>
      </c>
      <c r="B71" s="9"/>
    </row>
    <row r="72" spans="1:2" x14ac:dyDescent="0.25">
      <c r="A72" s="4" t="s">
        <v>48</v>
      </c>
      <c r="B72" s="9"/>
    </row>
    <row r="73" spans="1:2" x14ac:dyDescent="0.25">
      <c r="A73" s="4" t="s">
        <v>49</v>
      </c>
      <c r="B73" s="9"/>
    </row>
    <row r="74" spans="1:2" x14ac:dyDescent="0.25">
      <c r="A74" s="4" t="s">
        <v>50</v>
      </c>
      <c r="B74" s="9"/>
    </row>
    <row r="75" spans="1:2" x14ac:dyDescent="0.25">
      <c r="A75" s="4" t="s">
        <v>51</v>
      </c>
      <c r="B75" s="9"/>
    </row>
    <row r="76" spans="1:2" x14ac:dyDescent="0.25">
      <c r="A76" s="4" t="s">
        <v>52</v>
      </c>
      <c r="B76" s="9"/>
    </row>
    <row r="77" spans="1:2" x14ac:dyDescent="0.25">
      <c r="A77" s="4" t="s">
        <v>53</v>
      </c>
      <c r="B77" s="9"/>
    </row>
    <row r="78" spans="1:2" x14ac:dyDescent="0.25">
      <c r="A78" s="4" t="s">
        <v>54</v>
      </c>
      <c r="B78" s="9"/>
    </row>
    <row r="79" spans="1:2" x14ac:dyDescent="0.25">
      <c r="A79" s="4" t="s">
        <v>55</v>
      </c>
      <c r="B79" s="9"/>
    </row>
    <row r="80" spans="1:2" x14ac:dyDescent="0.25">
      <c r="A80" s="4" t="s">
        <v>56</v>
      </c>
      <c r="B80" s="9"/>
    </row>
    <row r="81" spans="1:2" x14ac:dyDescent="0.25">
      <c r="A81" s="4" t="s">
        <v>57</v>
      </c>
      <c r="B81" s="9"/>
    </row>
    <row r="82" spans="1:2" x14ac:dyDescent="0.25">
      <c r="A82" s="4" t="s">
        <v>58</v>
      </c>
      <c r="B82" s="9"/>
    </row>
    <row r="83" spans="1:2" x14ac:dyDescent="0.25">
      <c r="A83" s="4" t="s">
        <v>59</v>
      </c>
      <c r="B83" s="9"/>
    </row>
    <row r="84" spans="1:2" x14ac:dyDescent="0.25">
      <c r="A84" s="4" t="s">
        <v>60</v>
      </c>
      <c r="B84" s="9"/>
    </row>
    <row r="85" spans="1:2" x14ac:dyDescent="0.25">
      <c r="A85" s="4" t="s">
        <v>61</v>
      </c>
      <c r="B85" s="9"/>
    </row>
    <row r="86" spans="1:2" x14ac:dyDescent="0.25">
      <c r="A86" s="4" t="s">
        <v>62</v>
      </c>
      <c r="B86" s="9"/>
    </row>
    <row r="87" spans="1:2" x14ac:dyDescent="0.25">
      <c r="A87" s="4" t="s">
        <v>63</v>
      </c>
      <c r="B87" s="9"/>
    </row>
    <row r="88" spans="1:2" x14ac:dyDescent="0.25">
      <c r="A88" s="4" t="s">
        <v>64</v>
      </c>
      <c r="B88" s="9"/>
    </row>
    <row r="89" spans="1:2" x14ac:dyDescent="0.25">
      <c r="A89" s="4" t="s">
        <v>65</v>
      </c>
      <c r="B89" s="9"/>
    </row>
    <row r="90" spans="1:2" x14ac:dyDescent="0.25">
      <c r="A90" s="4" t="s">
        <v>66</v>
      </c>
      <c r="B90" s="9"/>
    </row>
    <row r="91" spans="1:2" x14ac:dyDescent="0.25">
      <c r="A91" s="4" t="s">
        <v>67</v>
      </c>
      <c r="B91" s="9"/>
    </row>
    <row r="92" spans="1:2" x14ac:dyDescent="0.25">
      <c r="A92" s="4" t="s">
        <v>68</v>
      </c>
      <c r="B92" s="9"/>
    </row>
    <row r="93" spans="1:2" x14ac:dyDescent="0.25">
      <c r="A93" s="4" t="s">
        <v>69</v>
      </c>
      <c r="B93" s="9"/>
    </row>
    <row r="94" spans="1:2" x14ac:dyDescent="0.25">
      <c r="A94" s="4" t="s">
        <v>70</v>
      </c>
      <c r="B94" s="9"/>
    </row>
    <row r="95" spans="1:2" x14ac:dyDescent="0.25">
      <c r="A95" s="4" t="s">
        <v>71</v>
      </c>
      <c r="B95" s="9"/>
    </row>
    <row r="96" spans="1:2" x14ac:dyDescent="0.25">
      <c r="A96" s="4" t="s">
        <v>72</v>
      </c>
      <c r="B96" s="9"/>
    </row>
    <row r="97" spans="1:2" x14ac:dyDescent="0.25">
      <c r="A97" s="4" t="s">
        <v>73</v>
      </c>
      <c r="B97" s="9"/>
    </row>
    <row r="98" spans="1:2" x14ac:dyDescent="0.25">
      <c r="A98" s="4" t="s">
        <v>74</v>
      </c>
      <c r="B98" s="9"/>
    </row>
    <row r="99" spans="1:2" x14ac:dyDescent="0.25">
      <c r="A99" s="4" t="s">
        <v>75</v>
      </c>
      <c r="B99" s="9"/>
    </row>
    <row r="100" spans="1:2" x14ac:dyDescent="0.25">
      <c r="A100" s="4" t="s">
        <v>76</v>
      </c>
      <c r="B100" s="9"/>
    </row>
    <row r="101" spans="1:2" x14ac:dyDescent="0.25">
      <c r="A101" s="4" t="s">
        <v>77</v>
      </c>
      <c r="B101" s="9"/>
    </row>
    <row r="102" spans="1:2" x14ac:dyDescent="0.25">
      <c r="A102" s="4" t="s">
        <v>78</v>
      </c>
      <c r="B102" s="9"/>
    </row>
    <row r="103" spans="1:2" x14ac:dyDescent="0.25">
      <c r="A103" s="4" t="s">
        <v>79</v>
      </c>
      <c r="B103" s="9"/>
    </row>
    <row r="104" spans="1:2" x14ac:dyDescent="0.25">
      <c r="A104" s="4" t="s">
        <v>80</v>
      </c>
      <c r="B104" s="9"/>
    </row>
    <row r="105" spans="1:2" x14ac:dyDescent="0.25">
      <c r="A105" s="4" t="s">
        <v>81</v>
      </c>
      <c r="B105" s="9"/>
    </row>
    <row r="106" spans="1:2" x14ac:dyDescent="0.25">
      <c r="A106" s="4" t="s">
        <v>82</v>
      </c>
      <c r="B106" s="9"/>
    </row>
    <row r="107" spans="1:2" x14ac:dyDescent="0.25">
      <c r="A107" s="4" t="s">
        <v>83</v>
      </c>
      <c r="B107" s="9"/>
    </row>
    <row r="108" spans="1:2" x14ac:dyDescent="0.25">
      <c r="A108" s="4" t="s">
        <v>84</v>
      </c>
      <c r="B108" s="9"/>
    </row>
    <row r="109" spans="1:2" x14ac:dyDescent="0.25">
      <c r="A109" s="4" t="s">
        <v>85</v>
      </c>
      <c r="B109" s="9"/>
    </row>
    <row r="110" spans="1:2" x14ac:dyDescent="0.25">
      <c r="A110" s="4" t="s">
        <v>86</v>
      </c>
      <c r="B110" s="9"/>
    </row>
    <row r="111" spans="1:2" x14ac:dyDescent="0.25">
      <c r="A111" s="4" t="s">
        <v>87</v>
      </c>
      <c r="B111" s="9"/>
    </row>
    <row r="112" spans="1:2" x14ac:dyDescent="0.25">
      <c r="A112" s="4" t="s">
        <v>88</v>
      </c>
      <c r="B112" s="9"/>
    </row>
    <row r="113" spans="1:2" x14ac:dyDescent="0.25">
      <c r="A113" s="4" t="s">
        <v>89</v>
      </c>
      <c r="B113" s="9"/>
    </row>
    <row r="114" spans="1:2" x14ac:dyDescent="0.25">
      <c r="A114" s="4" t="s">
        <v>90</v>
      </c>
      <c r="B114" s="9"/>
    </row>
    <row r="115" spans="1:2" x14ac:dyDescent="0.25">
      <c r="A115" s="4" t="s">
        <v>91</v>
      </c>
      <c r="B115" s="9"/>
    </row>
    <row r="116" spans="1:2" x14ac:dyDescent="0.25">
      <c r="A116" s="4" t="s">
        <v>92</v>
      </c>
      <c r="B116" s="9"/>
    </row>
    <row r="117" spans="1:2" x14ac:dyDescent="0.25">
      <c r="A117" s="4" t="s">
        <v>93</v>
      </c>
      <c r="B117" s="9"/>
    </row>
    <row r="118" spans="1:2" x14ac:dyDescent="0.25">
      <c r="A118" s="4" t="s">
        <v>94</v>
      </c>
      <c r="B118" s="9"/>
    </row>
    <row r="119" spans="1:2" x14ac:dyDescent="0.25">
      <c r="A119" s="4" t="s">
        <v>95</v>
      </c>
      <c r="B119" s="9"/>
    </row>
    <row r="120" spans="1:2" x14ac:dyDescent="0.25">
      <c r="A120" s="4" t="s">
        <v>96</v>
      </c>
      <c r="B120" s="9"/>
    </row>
    <row r="121" spans="1:2" x14ac:dyDescent="0.25">
      <c r="A121" s="4" t="s">
        <v>97</v>
      </c>
      <c r="B121" s="9"/>
    </row>
    <row r="122" spans="1:2" x14ac:dyDescent="0.25">
      <c r="A122" s="4" t="s">
        <v>98</v>
      </c>
      <c r="B122" s="9"/>
    </row>
    <row r="123" spans="1:2" x14ac:dyDescent="0.25">
      <c r="A123" s="4" t="s">
        <v>99</v>
      </c>
      <c r="B123" s="9"/>
    </row>
    <row r="124" spans="1:2" x14ac:dyDescent="0.25">
      <c r="A124" s="4" t="s">
        <v>100</v>
      </c>
      <c r="B124" s="9"/>
    </row>
    <row r="125" spans="1:2" x14ac:dyDescent="0.25">
      <c r="A125" s="4" t="s">
        <v>101</v>
      </c>
      <c r="B125" s="9"/>
    </row>
    <row r="126" spans="1:2" x14ac:dyDescent="0.25">
      <c r="A126" s="4" t="s">
        <v>102</v>
      </c>
      <c r="B126" s="9"/>
    </row>
    <row r="127" spans="1:2" x14ac:dyDescent="0.25">
      <c r="A127" s="4" t="s">
        <v>103</v>
      </c>
      <c r="B127" s="9"/>
    </row>
    <row r="128" spans="1:2" x14ac:dyDescent="0.25">
      <c r="A128" s="4" t="s">
        <v>104</v>
      </c>
      <c r="B128" s="9"/>
    </row>
    <row r="129" spans="1:2" x14ac:dyDescent="0.25">
      <c r="A129" s="4" t="s">
        <v>105</v>
      </c>
      <c r="B129" s="9"/>
    </row>
    <row r="130" spans="1:2" x14ac:dyDescent="0.25">
      <c r="A130" s="4" t="s">
        <v>106</v>
      </c>
      <c r="B130" s="9"/>
    </row>
    <row r="131" spans="1:2" x14ac:dyDescent="0.25">
      <c r="A131" s="4" t="s">
        <v>107</v>
      </c>
      <c r="B131" s="9"/>
    </row>
    <row r="132" spans="1:2" x14ac:dyDescent="0.25">
      <c r="A132" s="4" t="s">
        <v>108</v>
      </c>
      <c r="B132" s="9"/>
    </row>
    <row r="133" spans="1:2" x14ac:dyDescent="0.25">
      <c r="A133" s="4" t="s">
        <v>109</v>
      </c>
      <c r="B133" s="9"/>
    </row>
    <row r="134" spans="1:2" x14ac:dyDescent="0.25">
      <c r="A134" s="4" t="s">
        <v>110</v>
      </c>
      <c r="B134" s="9"/>
    </row>
    <row r="135" spans="1:2" x14ac:dyDescent="0.25">
      <c r="A135" s="4" t="s">
        <v>111</v>
      </c>
      <c r="B135" s="9"/>
    </row>
    <row r="136" spans="1:2" x14ac:dyDescent="0.25">
      <c r="A136" s="4" t="s">
        <v>112</v>
      </c>
      <c r="B136" s="9"/>
    </row>
    <row r="137" spans="1:2" x14ac:dyDescent="0.25">
      <c r="A137" s="4" t="s">
        <v>113</v>
      </c>
      <c r="B137" s="9"/>
    </row>
    <row r="138" spans="1:2" x14ac:dyDescent="0.25">
      <c r="A138" s="4" t="s">
        <v>114</v>
      </c>
      <c r="B138" s="9"/>
    </row>
    <row r="139" spans="1:2" x14ac:dyDescent="0.25">
      <c r="A139" s="4" t="s">
        <v>115</v>
      </c>
      <c r="B139" s="9"/>
    </row>
    <row r="140" spans="1:2" x14ac:dyDescent="0.25">
      <c r="A140" s="4" t="s">
        <v>116</v>
      </c>
      <c r="B140" s="9"/>
    </row>
    <row r="141" spans="1:2" x14ac:dyDescent="0.25">
      <c r="A141" s="4" t="s">
        <v>117</v>
      </c>
      <c r="B141" s="9"/>
    </row>
    <row r="142" spans="1:2" x14ac:dyDescent="0.25">
      <c r="A142" s="4" t="s">
        <v>118</v>
      </c>
      <c r="B142" s="9"/>
    </row>
    <row r="143" spans="1:2" x14ac:dyDescent="0.25">
      <c r="A143" s="4" t="s">
        <v>119</v>
      </c>
      <c r="B143" s="9"/>
    </row>
    <row r="144" spans="1:2" x14ac:dyDescent="0.25">
      <c r="A144" s="4" t="s">
        <v>120</v>
      </c>
      <c r="B144" s="9"/>
    </row>
    <row r="145" spans="1:2" x14ac:dyDescent="0.25">
      <c r="A145" s="4" t="s">
        <v>121</v>
      </c>
      <c r="B145" s="9"/>
    </row>
    <row r="146" spans="1:2" x14ac:dyDescent="0.25">
      <c r="A146" s="4" t="s">
        <v>122</v>
      </c>
      <c r="B146" s="9"/>
    </row>
    <row r="147" spans="1:2" x14ac:dyDescent="0.25">
      <c r="A147" s="4" t="s">
        <v>123</v>
      </c>
      <c r="B147" s="9"/>
    </row>
    <row r="148" spans="1:2" x14ac:dyDescent="0.25">
      <c r="A148" s="4" t="s">
        <v>124</v>
      </c>
      <c r="B148" s="9"/>
    </row>
    <row r="149" spans="1:2" x14ac:dyDescent="0.25">
      <c r="A149" s="4" t="s">
        <v>125</v>
      </c>
      <c r="B149" s="9"/>
    </row>
    <row r="150" spans="1:2" x14ac:dyDescent="0.25">
      <c r="A150" s="4" t="s">
        <v>126</v>
      </c>
      <c r="B150" s="9"/>
    </row>
    <row r="151" spans="1:2" x14ac:dyDescent="0.25">
      <c r="A151" s="4" t="s">
        <v>127</v>
      </c>
      <c r="B151" s="9"/>
    </row>
    <row r="152" spans="1:2" x14ac:dyDescent="0.25">
      <c r="A152" s="4" t="s">
        <v>128</v>
      </c>
      <c r="B152" s="9"/>
    </row>
    <row r="153" spans="1:2" x14ac:dyDescent="0.25">
      <c r="A153" s="4" t="s">
        <v>129</v>
      </c>
      <c r="B153" s="9"/>
    </row>
    <row r="154" spans="1:2" x14ac:dyDescent="0.25">
      <c r="A154" s="4" t="s">
        <v>130</v>
      </c>
      <c r="B154" s="9"/>
    </row>
    <row r="155" spans="1:2" x14ac:dyDescent="0.25">
      <c r="A155" s="4" t="s">
        <v>131</v>
      </c>
      <c r="B155" s="9"/>
    </row>
    <row r="156" spans="1:2" x14ac:dyDescent="0.25">
      <c r="A156" s="4" t="s">
        <v>132</v>
      </c>
      <c r="B156" s="9"/>
    </row>
    <row r="157" spans="1:2" x14ac:dyDescent="0.25">
      <c r="A157" s="4" t="s">
        <v>133</v>
      </c>
      <c r="B157" s="9"/>
    </row>
    <row r="158" spans="1:2" x14ac:dyDescent="0.25">
      <c r="A158" s="4" t="s">
        <v>134</v>
      </c>
      <c r="B158" s="9"/>
    </row>
    <row r="159" spans="1:2" x14ac:dyDescent="0.25">
      <c r="A159" s="4" t="s">
        <v>135</v>
      </c>
      <c r="B159" s="9"/>
    </row>
    <row r="160" spans="1:2" x14ac:dyDescent="0.25">
      <c r="A160" s="4" t="s">
        <v>136</v>
      </c>
      <c r="B160" s="9"/>
    </row>
    <row r="161" spans="1:2" x14ac:dyDescent="0.25">
      <c r="A161" s="4" t="s">
        <v>137</v>
      </c>
      <c r="B161" s="9"/>
    </row>
    <row r="162" spans="1:2" x14ac:dyDescent="0.25">
      <c r="A162" s="4" t="s">
        <v>138</v>
      </c>
      <c r="B162" s="9"/>
    </row>
    <row r="163" spans="1:2" x14ac:dyDescent="0.25">
      <c r="A163" s="4" t="s">
        <v>139</v>
      </c>
      <c r="B163" s="9"/>
    </row>
    <row r="164" spans="1:2" x14ac:dyDescent="0.25">
      <c r="A164" s="4" t="s">
        <v>140</v>
      </c>
      <c r="B164" s="9"/>
    </row>
    <row r="165" spans="1:2" x14ac:dyDescent="0.25">
      <c r="A165" s="4" t="s">
        <v>141</v>
      </c>
      <c r="B165" s="9"/>
    </row>
    <row r="166" spans="1:2" x14ac:dyDescent="0.25">
      <c r="A166" s="4" t="s">
        <v>142</v>
      </c>
      <c r="B166" s="9"/>
    </row>
    <row r="167" spans="1:2" x14ac:dyDescent="0.25">
      <c r="A167" s="4" t="s">
        <v>143</v>
      </c>
      <c r="B167" s="9"/>
    </row>
    <row r="168" spans="1:2" x14ac:dyDescent="0.25">
      <c r="A168" s="4" t="s">
        <v>144</v>
      </c>
      <c r="B168" s="9"/>
    </row>
    <row r="169" spans="1:2" x14ac:dyDescent="0.25">
      <c r="A169" s="4" t="s">
        <v>145</v>
      </c>
      <c r="B169" s="9"/>
    </row>
    <row r="170" spans="1:2" x14ac:dyDescent="0.25">
      <c r="A170" s="4" t="s">
        <v>146</v>
      </c>
      <c r="B170" s="9"/>
    </row>
    <row r="171" spans="1:2" x14ac:dyDescent="0.25">
      <c r="A171" s="4" t="s">
        <v>147</v>
      </c>
      <c r="B171" s="9"/>
    </row>
    <row r="172" spans="1:2" x14ac:dyDescent="0.25">
      <c r="A172" s="4" t="s">
        <v>148</v>
      </c>
      <c r="B172" s="9"/>
    </row>
    <row r="173" spans="1:2" x14ac:dyDescent="0.25">
      <c r="A173" s="4" t="s">
        <v>149</v>
      </c>
      <c r="B173" s="9"/>
    </row>
    <row r="174" spans="1:2" x14ac:dyDescent="0.25">
      <c r="A174" s="4" t="s">
        <v>150</v>
      </c>
      <c r="B174" s="9"/>
    </row>
    <row r="175" spans="1:2" x14ac:dyDescent="0.25">
      <c r="A175" s="4" t="s">
        <v>151</v>
      </c>
      <c r="B175" s="9"/>
    </row>
    <row r="176" spans="1:2" x14ac:dyDescent="0.25">
      <c r="A176" s="4" t="s">
        <v>152</v>
      </c>
      <c r="B176" s="9"/>
    </row>
    <row r="177" spans="1:2" x14ac:dyDescent="0.25">
      <c r="A177" s="4" t="s">
        <v>153</v>
      </c>
      <c r="B177" s="9"/>
    </row>
    <row r="178" spans="1:2" x14ac:dyDescent="0.25">
      <c r="A178" s="4" t="s">
        <v>154</v>
      </c>
      <c r="B178" s="9"/>
    </row>
    <row r="179" spans="1:2" x14ac:dyDescent="0.25">
      <c r="A179" s="4" t="s">
        <v>155</v>
      </c>
      <c r="B179" s="9"/>
    </row>
    <row r="180" spans="1:2" x14ac:dyDescent="0.25">
      <c r="A180" s="4" t="s">
        <v>156</v>
      </c>
      <c r="B180" s="9"/>
    </row>
    <row r="181" spans="1:2" x14ac:dyDescent="0.25">
      <c r="A181" s="4" t="s">
        <v>157</v>
      </c>
      <c r="B181" s="9"/>
    </row>
    <row r="182" spans="1:2" x14ac:dyDescent="0.25">
      <c r="A182" s="4" t="s">
        <v>158</v>
      </c>
      <c r="B182" s="9"/>
    </row>
    <row r="183" spans="1:2" x14ac:dyDescent="0.25">
      <c r="A183" s="4" t="s">
        <v>159</v>
      </c>
      <c r="B183" s="9"/>
    </row>
    <row r="184" spans="1:2" x14ac:dyDescent="0.25">
      <c r="A184" s="4" t="s">
        <v>160</v>
      </c>
      <c r="B184" s="9"/>
    </row>
    <row r="185" spans="1:2" x14ac:dyDescent="0.25">
      <c r="A185" s="4" t="s">
        <v>161</v>
      </c>
      <c r="B185" s="9"/>
    </row>
    <row r="186" spans="1:2" x14ac:dyDescent="0.25">
      <c r="A186" s="4" t="s">
        <v>162</v>
      </c>
      <c r="B186" s="9"/>
    </row>
    <row r="187" spans="1:2" x14ac:dyDescent="0.25">
      <c r="A187" s="4" t="s">
        <v>163</v>
      </c>
      <c r="B187" s="9"/>
    </row>
    <row r="188" spans="1:2" x14ac:dyDescent="0.25">
      <c r="A188" s="4" t="s">
        <v>164</v>
      </c>
      <c r="B188" s="9"/>
    </row>
    <row r="189" spans="1:2" x14ac:dyDescent="0.25">
      <c r="A189" s="4" t="s">
        <v>165</v>
      </c>
      <c r="B189" s="9"/>
    </row>
    <row r="190" spans="1:2" x14ac:dyDescent="0.25">
      <c r="A190" s="4" t="s">
        <v>166</v>
      </c>
      <c r="B190" s="9"/>
    </row>
    <row r="191" spans="1:2" x14ac:dyDescent="0.25">
      <c r="A191" s="4" t="s">
        <v>167</v>
      </c>
      <c r="B191" s="9"/>
    </row>
    <row r="192" spans="1:2" x14ac:dyDescent="0.25">
      <c r="A192" s="4" t="s">
        <v>168</v>
      </c>
      <c r="B192" s="9"/>
    </row>
    <row r="193" spans="1:2" x14ac:dyDescent="0.25">
      <c r="A193" s="4" t="s">
        <v>169</v>
      </c>
      <c r="B193" s="9"/>
    </row>
    <row r="194" spans="1:2" x14ac:dyDescent="0.25">
      <c r="A194" s="4" t="s">
        <v>170</v>
      </c>
      <c r="B194" s="9"/>
    </row>
    <row r="195" spans="1:2" x14ac:dyDescent="0.25">
      <c r="A195" s="4" t="s">
        <v>171</v>
      </c>
      <c r="B195" s="9"/>
    </row>
    <row r="196" spans="1:2" x14ac:dyDescent="0.25">
      <c r="A196" s="4" t="s">
        <v>172</v>
      </c>
      <c r="B196" s="9"/>
    </row>
    <row r="197" spans="1:2" x14ac:dyDescent="0.25">
      <c r="A197" s="4" t="s">
        <v>173</v>
      </c>
      <c r="B197" s="9"/>
    </row>
    <row r="198" spans="1:2" x14ac:dyDescent="0.25">
      <c r="A198" s="4" t="s">
        <v>174</v>
      </c>
      <c r="B198" s="9"/>
    </row>
    <row r="199" spans="1:2" x14ac:dyDescent="0.25">
      <c r="A199" s="4" t="s">
        <v>175</v>
      </c>
      <c r="B199" s="9"/>
    </row>
    <row r="200" spans="1:2" x14ac:dyDescent="0.25">
      <c r="A200" s="4" t="s">
        <v>176</v>
      </c>
      <c r="B200" s="9"/>
    </row>
    <row r="201" spans="1:2" x14ac:dyDescent="0.25">
      <c r="A201" s="4" t="s">
        <v>177</v>
      </c>
      <c r="B201" s="9"/>
    </row>
    <row r="202" spans="1:2" x14ac:dyDescent="0.25">
      <c r="A202" s="4" t="s">
        <v>178</v>
      </c>
      <c r="B202" s="9"/>
    </row>
    <row r="203" spans="1:2" x14ac:dyDescent="0.25">
      <c r="A203" s="4" t="s">
        <v>179</v>
      </c>
      <c r="B203" s="9"/>
    </row>
    <row r="204" spans="1:2" x14ac:dyDescent="0.25">
      <c r="A204" s="4" t="s">
        <v>180</v>
      </c>
      <c r="B204" s="9"/>
    </row>
    <row r="205" spans="1:2" x14ac:dyDescent="0.25">
      <c r="A205" s="4" t="s">
        <v>181</v>
      </c>
      <c r="B205" s="9"/>
    </row>
    <row r="206" spans="1:2" x14ac:dyDescent="0.25">
      <c r="A206" s="4" t="s">
        <v>182</v>
      </c>
      <c r="B206" s="9"/>
    </row>
    <row r="207" spans="1:2" x14ac:dyDescent="0.25">
      <c r="A207" s="4" t="s">
        <v>183</v>
      </c>
      <c r="B207" s="9"/>
    </row>
    <row r="208" spans="1:2" x14ac:dyDescent="0.25">
      <c r="A208" s="4" t="s">
        <v>184</v>
      </c>
      <c r="B208" s="9"/>
    </row>
    <row r="209" spans="1:2" x14ac:dyDescent="0.25">
      <c r="A209" s="4" t="s">
        <v>185</v>
      </c>
      <c r="B209" s="9"/>
    </row>
    <row r="210" spans="1:2" x14ac:dyDescent="0.25">
      <c r="A210" s="4" t="s">
        <v>186</v>
      </c>
      <c r="B210" s="9"/>
    </row>
    <row r="211" spans="1:2" x14ac:dyDescent="0.25">
      <c r="A211" s="4" t="s">
        <v>187</v>
      </c>
      <c r="B211" s="9"/>
    </row>
    <row r="212" spans="1:2" x14ac:dyDescent="0.25">
      <c r="A212" s="4" t="s">
        <v>188</v>
      </c>
      <c r="B212" s="9"/>
    </row>
    <row r="213" spans="1:2" x14ac:dyDescent="0.25">
      <c r="A213" s="4" t="s">
        <v>189</v>
      </c>
      <c r="B213" s="9"/>
    </row>
    <row r="214" spans="1:2" x14ac:dyDescent="0.25">
      <c r="A214" s="4" t="s">
        <v>190</v>
      </c>
      <c r="B214" s="9"/>
    </row>
    <row r="215" spans="1:2" x14ac:dyDescent="0.25">
      <c r="A215" s="4" t="s">
        <v>191</v>
      </c>
      <c r="B215" s="9"/>
    </row>
    <row r="216" spans="1:2" x14ac:dyDescent="0.25">
      <c r="A216" s="4" t="s">
        <v>192</v>
      </c>
      <c r="B216" s="9"/>
    </row>
    <row r="217" spans="1:2" x14ac:dyDescent="0.25">
      <c r="A217" s="4" t="s">
        <v>193</v>
      </c>
      <c r="B217" s="9"/>
    </row>
    <row r="218" spans="1:2" x14ac:dyDescent="0.25">
      <c r="A218" s="4" t="s">
        <v>194</v>
      </c>
      <c r="B218" s="9"/>
    </row>
    <row r="219" spans="1:2" x14ac:dyDescent="0.25">
      <c r="A219" s="4" t="s">
        <v>195</v>
      </c>
      <c r="B219" s="9"/>
    </row>
    <row r="220" spans="1:2" x14ac:dyDescent="0.25">
      <c r="A220" s="4" t="s">
        <v>196</v>
      </c>
      <c r="B220" s="9"/>
    </row>
    <row r="221" spans="1:2" x14ac:dyDescent="0.25">
      <c r="A221" s="4" t="s">
        <v>197</v>
      </c>
      <c r="B221" s="9"/>
    </row>
    <row r="222" spans="1:2" x14ac:dyDescent="0.25">
      <c r="A222" s="4" t="s">
        <v>198</v>
      </c>
      <c r="B222" s="9"/>
    </row>
    <row r="223" spans="1:2" x14ac:dyDescent="0.25">
      <c r="A223" s="4" t="s">
        <v>199</v>
      </c>
      <c r="B223" s="9"/>
    </row>
    <row r="224" spans="1:2" x14ac:dyDescent="0.25">
      <c r="A224" s="4" t="s">
        <v>200</v>
      </c>
      <c r="B224" s="9"/>
    </row>
    <row r="225" spans="1:2" x14ac:dyDescent="0.25">
      <c r="A225" s="4" t="s">
        <v>201</v>
      </c>
      <c r="B225" s="9"/>
    </row>
    <row r="226" spans="1:2" x14ac:dyDescent="0.25">
      <c r="A226" s="4" t="s">
        <v>202</v>
      </c>
      <c r="B226" s="9"/>
    </row>
    <row r="227" spans="1:2" x14ac:dyDescent="0.25">
      <c r="A227" s="4" t="s">
        <v>203</v>
      </c>
      <c r="B227" s="9"/>
    </row>
    <row r="228" spans="1:2" x14ac:dyDescent="0.25">
      <c r="A228" s="4" t="s">
        <v>204</v>
      </c>
      <c r="B228" s="9"/>
    </row>
    <row r="229" spans="1:2" x14ac:dyDescent="0.25">
      <c r="A229" s="4" t="s">
        <v>205</v>
      </c>
      <c r="B229" s="9"/>
    </row>
    <row r="230" spans="1:2" x14ac:dyDescent="0.25">
      <c r="A230" s="4" t="s">
        <v>206</v>
      </c>
      <c r="B230" s="9"/>
    </row>
    <row r="231" spans="1:2" x14ac:dyDescent="0.25">
      <c r="A231" s="4" t="s">
        <v>207</v>
      </c>
      <c r="B231" s="9"/>
    </row>
    <row r="232" spans="1:2" x14ac:dyDescent="0.25">
      <c r="A232" s="4" t="s">
        <v>208</v>
      </c>
      <c r="B232" s="9"/>
    </row>
    <row r="233" spans="1:2" x14ac:dyDescent="0.25">
      <c r="A233" s="4" t="s">
        <v>209</v>
      </c>
      <c r="B233" s="9"/>
    </row>
    <row r="234" spans="1:2" x14ac:dyDescent="0.25">
      <c r="A234" s="4" t="s">
        <v>210</v>
      </c>
      <c r="B234" s="9"/>
    </row>
    <row r="235" spans="1:2" x14ac:dyDescent="0.25">
      <c r="A235" s="4" t="s">
        <v>211</v>
      </c>
      <c r="B235" s="9"/>
    </row>
    <row r="236" spans="1:2" x14ac:dyDescent="0.25">
      <c r="A236" s="4" t="s">
        <v>212</v>
      </c>
      <c r="B236" s="9"/>
    </row>
    <row r="237" spans="1:2" x14ac:dyDescent="0.25">
      <c r="A237" s="4" t="s">
        <v>213</v>
      </c>
      <c r="B237" s="9"/>
    </row>
    <row r="238" spans="1:2" x14ac:dyDescent="0.25">
      <c r="A238" s="4" t="s">
        <v>214</v>
      </c>
      <c r="B238" s="9"/>
    </row>
    <row r="239" spans="1:2" x14ac:dyDescent="0.25">
      <c r="A239" s="4" t="s">
        <v>215</v>
      </c>
      <c r="B239" s="9"/>
    </row>
    <row r="240" spans="1:2" x14ac:dyDescent="0.25">
      <c r="A240" s="4" t="s">
        <v>216</v>
      </c>
      <c r="B240" s="9"/>
    </row>
    <row r="241" spans="1:2" x14ac:dyDescent="0.25">
      <c r="A241" s="4" t="s">
        <v>217</v>
      </c>
      <c r="B241" s="9"/>
    </row>
    <row r="242" spans="1:2" x14ac:dyDescent="0.25">
      <c r="A242" s="4" t="s">
        <v>218</v>
      </c>
      <c r="B242" s="9"/>
    </row>
    <row r="243" spans="1:2" x14ac:dyDescent="0.25">
      <c r="A243" s="4" t="s">
        <v>219</v>
      </c>
      <c r="B243" s="9"/>
    </row>
    <row r="244" spans="1:2" x14ac:dyDescent="0.25">
      <c r="A244" s="4" t="s">
        <v>220</v>
      </c>
      <c r="B244" s="9"/>
    </row>
    <row r="245" spans="1:2" x14ac:dyDescent="0.25">
      <c r="A245" s="4" t="s">
        <v>221</v>
      </c>
      <c r="B245" s="9"/>
    </row>
    <row r="246" spans="1:2" x14ac:dyDescent="0.25">
      <c r="A246" s="4" t="s">
        <v>222</v>
      </c>
      <c r="B246" s="9"/>
    </row>
    <row r="247" spans="1:2" x14ac:dyDescent="0.25">
      <c r="A247" s="4" t="s">
        <v>223</v>
      </c>
      <c r="B247" s="9"/>
    </row>
    <row r="248" spans="1:2" x14ac:dyDescent="0.25">
      <c r="A248" s="4" t="s">
        <v>224</v>
      </c>
      <c r="B248" s="9"/>
    </row>
    <row r="249" spans="1:2" x14ac:dyDescent="0.25">
      <c r="A249" s="4" t="s">
        <v>225</v>
      </c>
      <c r="B249" s="9"/>
    </row>
    <row r="250" spans="1:2" x14ac:dyDescent="0.25">
      <c r="A250" s="4" t="s">
        <v>226</v>
      </c>
      <c r="B250" s="9"/>
    </row>
    <row r="251" spans="1:2" x14ac:dyDescent="0.25">
      <c r="A251" s="4" t="s">
        <v>227</v>
      </c>
      <c r="B251" s="9"/>
    </row>
    <row r="252" spans="1:2" x14ac:dyDescent="0.25">
      <c r="A252" s="4" t="s">
        <v>228</v>
      </c>
      <c r="B252" s="9"/>
    </row>
    <row r="253" spans="1:2" x14ac:dyDescent="0.25">
      <c r="A253" s="4" t="s">
        <v>229</v>
      </c>
      <c r="B253" s="9"/>
    </row>
    <row r="254" spans="1:2" x14ac:dyDescent="0.25">
      <c r="A254" s="4" t="s">
        <v>230</v>
      </c>
      <c r="B254" s="9"/>
    </row>
    <row r="255" spans="1:2" x14ac:dyDescent="0.25">
      <c r="A255" s="4" t="s">
        <v>231</v>
      </c>
      <c r="B255" s="9"/>
    </row>
    <row r="256" spans="1:2" x14ac:dyDescent="0.25">
      <c r="A256" s="4" t="s">
        <v>232</v>
      </c>
      <c r="B256" s="9"/>
    </row>
    <row r="257" spans="1:2" x14ac:dyDescent="0.25">
      <c r="A257" s="4" t="s">
        <v>233</v>
      </c>
      <c r="B257" s="9"/>
    </row>
    <row r="258" spans="1:2" x14ac:dyDescent="0.25">
      <c r="A258" s="4" t="s">
        <v>234</v>
      </c>
      <c r="B258" s="9"/>
    </row>
    <row r="259" spans="1:2" x14ac:dyDescent="0.25">
      <c r="A259" s="4" t="s">
        <v>235</v>
      </c>
      <c r="B259" s="9"/>
    </row>
    <row r="260" spans="1:2" x14ac:dyDescent="0.25">
      <c r="A260" s="4" t="s">
        <v>236</v>
      </c>
      <c r="B260" s="9"/>
    </row>
    <row r="261" spans="1:2" x14ac:dyDescent="0.25">
      <c r="A261" s="4" t="s">
        <v>237</v>
      </c>
      <c r="B261" s="9"/>
    </row>
    <row r="262" spans="1:2" x14ac:dyDescent="0.25">
      <c r="A262" s="4" t="s">
        <v>238</v>
      </c>
      <c r="B262" s="9"/>
    </row>
    <row r="263" spans="1:2" x14ac:dyDescent="0.25">
      <c r="A263" s="4" t="s">
        <v>239</v>
      </c>
      <c r="B263" s="9"/>
    </row>
    <row r="264" spans="1:2" x14ac:dyDescent="0.25">
      <c r="A264" s="4" t="s">
        <v>240</v>
      </c>
      <c r="B264" s="9"/>
    </row>
    <row r="265" spans="1:2" x14ac:dyDescent="0.25">
      <c r="A265" s="4" t="s">
        <v>241</v>
      </c>
      <c r="B265" s="9"/>
    </row>
    <row r="266" spans="1:2" x14ac:dyDescent="0.25">
      <c r="A266" s="4" t="s">
        <v>242</v>
      </c>
      <c r="B266" s="9"/>
    </row>
    <row r="267" spans="1:2" x14ac:dyDescent="0.25">
      <c r="A267" s="4" t="s">
        <v>243</v>
      </c>
      <c r="B267" s="9"/>
    </row>
    <row r="268" spans="1:2" x14ac:dyDescent="0.25">
      <c r="A268" s="4" t="s">
        <v>244</v>
      </c>
      <c r="B268" s="9"/>
    </row>
    <row r="269" spans="1:2" x14ac:dyDescent="0.25">
      <c r="A269" s="4" t="s">
        <v>245</v>
      </c>
      <c r="B269" s="9"/>
    </row>
    <row r="270" spans="1:2" x14ac:dyDescent="0.25">
      <c r="A270" s="4" t="s">
        <v>246</v>
      </c>
      <c r="B270" s="9"/>
    </row>
    <row r="271" spans="1:2" x14ac:dyDescent="0.25">
      <c r="A271" s="4" t="s">
        <v>247</v>
      </c>
      <c r="B271" s="9"/>
    </row>
    <row r="272" spans="1:2" x14ac:dyDescent="0.25">
      <c r="A272" s="4" t="s">
        <v>248</v>
      </c>
      <c r="B272" s="9"/>
    </row>
    <row r="273" spans="1:2" x14ac:dyDescent="0.25">
      <c r="A273" s="4" t="s">
        <v>249</v>
      </c>
      <c r="B273" s="9"/>
    </row>
    <row r="274" spans="1:2" x14ac:dyDescent="0.25">
      <c r="A274" s="4" t="s">
        <v>250</v>
      </c>
      <c r="B274" s="9"/>
    </row>
    <row r="275" spans="1:2" x14ac:dyDescent="0.25">
      <c r="A275" s="4" t="s">
        <v>251</v>
      </c>
      <c r="B275" s="9"/>
    </row>
    <row r="276" spans="1:2" x14ac:dyDescent="0.25">
      <c r="A276" s="4" t="s">
        <v>252</v>
      </c>
      <c r="B276" s="9"/>
    </row>
    <row r="277" spans="1:2" x14ac:dyDescent="0.25">
      <c r="A277" s="4" t="s">
        <v>253</v>
      </c>
      <c r="B277" s="9"/>
    </row>
    <row r="278" spans="1:2" x14ac:dyDescent="0.25">
      <c r="A278" s="4" t="s">
        <v>254</v>
      </c>
      <c r="B278" s="9"/>
    </row>
    <row r="279" spans="1:2" x14ac:dyDescent="0.25">
      <c r="A279" s="4" t="s">
        <v>255</v>
      </c>
      <c r="B279" s="9"/>
    </row>
    <row r="280" spans="1:2" x14ac:dyDescent="0.25">
      <c r="A280" s="4" t="s">
        <v>256</v>
      </c>
      <c r="B280" s="9"/>
    </row>
    <row r="281" spans="1:2" x14ac:dyDescent="0.25">
      <c r="A281" s="4" t="s">
        <v>257</v>
      </c>
      <c r="B281" s="9"/>
    </row>
    <row r="282" spans="1:2" x14ac:dyDescent="0.25">
      <c r="A282" s="4" t="s">
        <v>258</v>
      </c>
      <c r="B282" s="9"/>
    </row>
    <row r="283" spans="1:2" x14ac:dyDescent="0.25">
      <c r="A283" s="4" t="s">
        <v>259</v>
      </c>
      <c r="B283" s="9"/>
    </row>
    <row r="284" spans="1:2" x14ac:dyDescent="0.25">
      <c r="A284" s="4" t="s">
        <v>260</v>
      </c>
      <c r="B284" s="9"/>
    </row>
    <row r="285" spans="1:2" x14ac:dyDescent="0.25">
      <c r="A285" s="4" t="s">
        <v>261</v>
      </c>
      <c r="B285" s="9"/>
    </row>
    <row r="286" spans="1:2" x14ac:dyDescent="0.25">
      <c r="A286" s="4" t="s">
        <v>262</v>
      </c>
      <c r="B286" s="9"/>
    </row>
    <row r="287" spans="1:2" x14ac:dyDescent="0.25">
      <c r="A287" s="4" t="s">
        <v>263</v>
      </c>
      <c r="B287" s="9"/>
    </row>
    <row r="288" spans="1:2" x14ac:dyDescent="0.25">
      <c r="A288" s="4" t="s">
        <v>264</v>
      </c>
      <c r="B288" s="9"/>
    </row>
    <row r="289" spans="1:2" x14ac:dyDescent="0.25">
      <c r="A289" s="4" t="s">
        <v>265</v>
      </c>
      <c r="B289" s="9"/>
    </row>
    <row r="290" spans="1:2" x14ac:dyDescent="0.25">
      <c r="A290" s="4" t="s">
        <v>266</v>
      </c>
      <c r="B290" s="9"/>
    </row>
    <row r="291" spans="1:2" x14ac:dyDescent="0.25">
      <c r="A291" s="4" t="s">
        <v>267</v>
      </c>
      <c r="B291" s="9"/>
    </row>
    <row r="292" spans="1:2" x14ac:dyDescent="0.25">
      <c r="A292" s="4" t="s">
        <v>268</v>
      </c>
      <c r="B292" s="9"/>
    </row>
    <row r="293" spans="1:2" x14ac:dyDescent="0.25">
      <c r="A293" s="4" t="s">
        <v>269</v>
      </c>
      <c r="B293" s="9"/>
    </row>
    <row r="294" spans="1:2" x14ac:dyDescent="0.25">
      <c r="A294" s="4" t="s">
        <v>270</v>
      </c>
      <c r="B294" s="9"/>
    </row>
    <row r="295" spans="1:2" x14ac:dyDescent="0.25">
      <c r="A295" s="4" t="s">
        <v>271</v>
      </c>
      <c r="B295" s="9"/>
    </row>
    <row r="296" spans="1:2" x14ac:dyDescent="0.25">
      <c r="A296" s="4" t="s">
        <v>272</v>
      </c>
      <c r="B296" s="9"/>
    </row>
    <row r="297" spans="1:2" x14ac:dyDescent="0.25">
      <c r="A297" s="4" t="s">
        <v>273</v>
      </c>
      <c r="B297" s="9"/>
    </row>
    <row r="298" spans="1:2" x14ac:dyDescent="0.25">
      <c r="A298" s="4" t="s">
        <v>274</v>
      </c>
      <c r="B298" s="9"/>
    </row>
    <row r="299" spans="1:2" x14ac:dyDescent="0.25">
      <c r="A299" s="4" t="s">
        <v>275</v>
      </c>
      <c r="B299" s="9"/>
    </row>
    <row r="300" spans="1:2" x14ac:dyDescent="0.25">
      <c r="A300" s="4" t="s">
        <v>276</v>
      </c>
      <c r="B300" s="9"/>
    </row>
    <row r="301" spans="1:2" x14ac:dyDescent="0.25">
      <c r="A301" s="4" t="s">
        <v>277</v>
      </c>
      <c r="B301" s="9"/>
    </row>
    <row r="302" spans="1:2" x14ac:dyDescent="0.25">
      <c r="A302" s="4" t="s">
        <v>278</v>
      </c>
      <c r="B302" s="9"/>
    </row>
    <row r="303" spans="1:2" x14ac:dyDescent="0.25">
      <c r="A303" s="4" t="s">
        <v>279</v>
      </c>
      <c r="B303" s="9"/>
    </row>
    <row r="304" spans="1:2" x14ac:dyDescent="0.25">
      <c r="A304" s="4" t="s">
        <v>280</v>
      </c>
      <c r="B304" s="9"/>
    </row>
    <row r="305" spans="1:2" x14ac:dyDescent="0.25">
      <c r="A305" s="4" t="s">
        <v>281</v>
      </c>
      <c r="B305" s="9"/>
    </row>
    <row r="306" spans="1:2" x14ac:dyDescent="0.25">
      <c r="A306" s="4" t="s">
        <v>282</v>
      </c>
      <c r="B306" s="9"/>
    </row>
    <row r="307" spans="1:2" x14ac:dyDescent="0.25">
      <c r="A307" s="4" t="s">
        <v>283</v>
      </c>
      <c r="B307" s="9"/>
    </row>
    <row r="308" spans="1:2" x14ac:dyDescent="0.25">
      <c r="A308" s="4" t="s">
        <v>284</v>
      </c>
      <c r="B308" s="9"/>
    </row>
    <row r="309" spans="1:2" x14ac:dyDescent="0.25">
      <c r="A309" s="4" t="s">
        <v>285</v>
      </c>
      <c r="B309" s="9"/>
    </row>
    <row r="310" spans="1:2" x14ac:dyDescent="0.25">
      <c r="A310" s="4" t="s">
        <v>286</v>
      </c>
      <c r="B310" s="9"/>
    </row>
    <row r="311" spans="1:2" x14ac:dyDescent="0.25">
      <c r="A311" s="4" t="s">
        <v>287</v>
      </c>
      <c r="B311" s="9"/>
    </row>
    <row r="312" spans="1:2" x14ac:dyDescent="0.25">
      <c r="A312" s="4" t="s">
        <v>288</v>
      </c>
      <c r="B312" s="9"/>
    </row>
    <row r="313" spans="1:2" x14ac:dyDescent="0.25">
      <c r="A313" s="4" t="s">
        <v>289</v>
      </c>
      <c r="B313" s="9"/>
    </row>
    <row r="314" spans="1:2" x14ac:dyDescent="0.25">
      <c r="A314" s="4" t="s">
        <v>290</v>
      </c>
      <c r="B314" s="9"/>
    </row>
    <row r="315" spans="1:2" x14ac:dyDescent="0.25">
      <c r="A315" s="4" t="s">
        <v>291</v>
      </c>
      <c r="B315" s="9"/>
    </row>
    <row r="316" spans="1:2" x14ac:dyDescent="0.25">
      <c r="A316" s="4" t="s">
        <v>292</v>
      </c>
      <c r="B316" s="9"/>
    </row>
    <row r="317" spans="1:2" x14ac:dyDescent="0.25">
      <c r="A317" s="4" t="s">
        <v>293</v>
      </c>
      <c r="B317" s="9"/>
    </row>
    <row r="318" spans="1:2" x14ac:dyDescent="0.25">
      <c r="A318" s="4" t="s">
        <v>294</v>
      </c>
      <c r="B318" s="9"/>
    </row>
    <row r="319" spans="1:2" x14ac:dyDescent="0.25">
      <c r="A319" s="4" t="s">
        <v>295</v>
      </c>
      <c r="B319" s="9"/>
    </row>
    <row r="320" spans="1:2" x14ac:dyDescent="0.25">
      <c r="A320" s="4" t="s">
        <v>296</v>
      </c>
      <c r="B320" s="9"/>
    </row>
    <row r="321" spans="1:2" x14ac:dyDescent="0.25">
      <c r="A321" s="4" t="s">
        <v>297</v>
      </c>
      <c r="B321" s="9"/>
    </row>
    <row r="322" spans="1:2" x14ac:dyDescent="0.25">
      <c r="A322" s="4" t="s">
        <v>298</v>
      </c>
      <c r="B322" s="9"/>
    </row>
    <row r="323" spans="1:2" x14ac:dyDescent="0.25">
      <c r="A323" s="4" t="s">
        <v>299</v>
      </c>
      <c r="B323" s="9"/>
    </row>
    <row r="324" spans="1:2" x14ac:dyDescent="0.25">
      <c r="A324" s="4" t="s">
        <v>300</v>
      </c>
      <c r="B324" s="9"/>
    </row>
    <row r="325" spans="1:2" x14ac:dyDescent="0.25">
      <c r="A325" s="4" t="s">
        <v>301</v>
      </c>
      <c r="B325" s="9"/>
    </row>
    <row r="326" spans="1:2" x14ac:dyDescent="0.25">
      <c r="A326" s="4" t="s">
        <v>302</v>
      </c>
      <c r="B326" s="9"/>
    </row>
    <row r="327" spans="1:2" x14ac:dyDescent="0.25">
      <c r="A327" s="4" t="s">
        <v>303</v>
      </c>
      <c r="B327" s="9"/>
    </row>
    <row r="328" spans="1:2" x14ac:dyDescent="0.25">
      <c r="A328" s="4" t="s">
        <v>304</v>
      </c>
      <c r="B328" s="9"/>
    </row>
    <row r="329" spans="1:2" x14ac:dyDescent="0.25">
      <c r="A329" s="4" t="s">
        <v>305</v>
      </c>
      <c r="B329" s="9"/>
    </row>
    <row r="330" spans="1:2" x14ac:dyDescent="0.25">
      <c r="A330" s="4" t="s">
        <v>306</v>
      </c>
      <c r="B330" s="9"/>
    </row>
    <row r="331" spans="1:2" x14ac:dyDescent="0.25">
      <c r="A331" s="4" t="s">
        <v>307</v>
      </c>
      <c r="B331" s="9"/>
    </row>
    <row r="332" spans="1:2" x14ac:dyDescent="0.25">
      <c r="A332" s="4" t="s">
        <v>308</v>
      </c>
      <c r="B332" s="9"/>
    </row>
    <row r="333" spans="1:2" x14ac:dyDescent="0.25">
      <c r="A333" s="4" t="s">
        <v>309</v>
      </c>
      <c r="B333" s="9"/>
    </row>
    <row r="334" spans="1:2" x14ac:dyDescent="0.25">
      <c r="A334" s="4" t="s">
        <v>310</v>
      </c>
      <c r="B334" s="9"/>
    </row>
    <row r="335" spans="1:2" x14ac:dyDescent="0.25">
      <c r="A335" s="4" t="s">
        <v>311</v>
      </c>
      <c r="B335" s="9"/>
    </row>
    <row r="336" spans="1:2" x14ac:dyDescent="0.25">
      <c r="A336" s="4" t="s">
        <v>312</v>
      </c>
      <c r="B336" s="9"/>
    </row>
    <row r="337" spans="1:2" x14ac:dyDescent="0.25">
      <c r="A337" s="4" t="s">
        <v>313</v>
      </c>
      <c r="B337" s="9"/>
    </row>
    <row r="338" spans="1:2" x14ac:dyDescent="0.25">
      <c r="A338" s="4" t="s">
        <v>314</v>
      </c>
      <c r="B338" s="9"/>
    </row>
    <row r="339" spans="1:2" x14ac:dyDescent="0.25">
      <c r="A339" s="4" t="s">
        <v>315</v>
      </c>
      <c r="B339" s="9"/>
    </row>
    <row r="340" spans="1:2" x14ac:dyDescent="0.25">
      <c r="A340" s="4" t="s">
        <v>316</v>
      </c>
      <c r="B340" s="9"/>
    </row>
    <row r="341" spans="1:2" x14ac:dyDescent="0.25">
      <c r="A341" s="4" t="s">
        <v>317</v>
      </c>
      <c r="B341" s="9"/>
    </row>
    <row r="342" spans="1:2" x14ac:dyDescent="0.25">
      <c r="A342" s="4" t="s">
        <v>318</v>
      </c>
      <c r="B342" s="9"/>
    </row>
    <row r="343" spans="1:2" x14ac:dyDescent="0.25">
      <c r="A343" s="4" t="s">
        <v>319</v>
      </c>
      <c r="B343" s="9"/>
    </row>
    <row r="344" spans="1:2" x14ac:dyDescent="0.25">
      <c r="A344" s="4" t="s">
        <v>320</v>
      </c>
      <c r="B344" s="9"/>
    </row>
    <row r="345" spans="1:2" x14ac:dyDescent="0.25">
      <c r="A345" s="4" t="s">
        <v>321</v>
      </c>
      <c r="B345" s="9"/>
    </row>
    <row r="346" spans="1:2" x14ac:dyDescent="0.25">
      <c r="A346" s="4" t="s">
        <v>322</v>
      </c>
      <c r="B346" s="9"/>
    </row>
    <row r="347" spans="1:2" x14ac:dyDescent="0.25">
      <c r="A347" s="4" t="s">
        <v>323</v>
      </c>
      <c r="B347" s="9"/>
    </row>
    <row r="348" spans="1:2" x14ac:dyDescent="0.25">
      <c r="A348" s="4" t="s">
        <v>324</v>
      </c>
      <c r="B348" s="9"/>
    </row>
    <row r="349" spans="1:2" x14ac:dyDescent="0.25">
      <c r="A349" s="4" t="s">
        <v>325</v>
      </c>
      <c r="B349" s="9"/>
    </row>
    <row r="350" spans="1:2" x14ac:dyDescent="0.25">
      <c r="A350" s="4" t="s">
        <v>326</v>
      </c>
      <c r="B350" s="9"/>
    </row>
    <row r="351" spans="1:2" x14ac:dyDescent="0.25">
      <c r="A351" s="4" t="s">
        <v>327</v>
      </c>
      <c r="B351" s="9"/>
    </row>
    <row r="352" spans="1:2" x14ac:dyDescent="0.25">
      <c r="A352" s="4" t="s">
        <v>328</v>
      </c>
      <c r="B352" s="9"/>
    </row>
    <row r="353" spans="1:2" x14ac:dyDescent="0.25">
      <c r="A353" s="4" t="s">
        <v>329</v>
      </c>
      <c r="B353" s="9"/>
    </row>
    <row r="354" spans="1:2" x14ac:dyDescent="0.25">
      <c r="A354" s="4" t="s">
        <v>330</v>
      </c>
      <c r="B354" s="9"/>
    </row>
    <row r="355" spans="1:2" x14ac:dyDescent="0.25">
      <c r="A355" s="4" t="s">
        <v>331</v>
      </c>
      <c r="B355" s="9"/>
    </row>
    <row r="356" spans="1:2" x14ac:dyDescent="0.25">
      <c r="A356" s="4" t="s">
        <v>332</v>
      </c>
      <c r="B356" s="9"/>
    </row>
    <row r="357" spans="1:2" x14ac:dyDescent="0.25">
      <c r="A357" s="4" t="s">
        <v>333</v>
      </c>
      <c r="B357" s="9"/>
    </row>
    <row r="358" spans="1:2" x14ac:dyDescent="0.25">
      <c r="A358" s="4" t="s">
        <v>334</v>
      </c>
      <c r="B358" s="9"/>
    </row>
    <row r="359" spans="1:2" x14ac:dyDescent="0.25">
      <c r="A359" s="4" t="s">
        <v>335</v>
      </c>
      <c r="B359" s="9"/>
    </row>
    <row r="360" spans="1:2" x14ac:dyDescent="0.25">
      <c r="A360" s="4" t="s">
        <v>336</v>
      </c>
      <c r="B360" s="9"/>
    </row>
    <row r="361" spans="1:2" x14ac:dyDescent="0.25">
      <c r="A361" s="4" t="s">
        <v>337</v>
      </c>
      <c r="B361" s="9"/>
    </row>
    <row r="362" spans="1:2" x14ac:dyDescent="0.25">
      <c r="A362" s="4" t="s">
        <v>338</v>
      </c>
      <c r="B362" s="9"/>
    </row>
    <row r="363" spans="1:2" x14ac:dyDescent="0.25">
      <c r="A363" s="4" t="s">
        <v>339</v>
      </c>
      <c r="B363" s="9"/>
    </row>
    <row r="364" spans="1:2" x14ac:dyDescent="0.25">
      <c r="A364" s="4" t="s">
        <v>340</v>
      </c>
      <c r="B364" s="9"/>
    </row>
    <row r="365" spans="1:2" x14ac:dyDescent="0.25">
      <c r="A365" s="4" t="s">
        <v>341</v>
      </c>
      <c r="B365" s="9"/>
    </row>
    <row r="366" spans="1:2" x14ac:dyDescent="0.25">
      <c r="A366" s="4" t="s">
        <v>342</v>
      </c>
      <c r="B366" s="9"/>
    </row>
    <row r="367" spans="1:2" x14ac:dyDescent="0.25">
      <c r="A367" s="4" t="s">
        <v>343</v>
      </c>
      <c r="B367" s="9"/>
    </row>
    <row r="368" spans="1:2" x14ac:dyDescent="0.25">
      <c r="A368" s="4" t="s">
        <v>344</v>
      </c>
      <c r="B368" s="9"/>
    </row>
    <row r="369" spans="1:2" x14ac:dyDescent="0.25">
      <c r="A369" s="4" t="s">
        <v>345</v>
      </c>
      <c r="B369" s="9"/>
    </row>
    <row r="370" spans="1:2" x14ac:dyDescent="0.25">
      <c r="A370" s="4" t="s">
        <v>346</v>
      </c>
      <c r="B370" s="9"/>
    </row>
    <row r="371" spans="1:2" x14ac:dyDescent="0.25">
      <c r="A371" s="4" t="s">
        <v>347</v>
      </c>
      <c r="B371" s="9"/>
    </row>
    <row r="372" spans="1:2" x14ac:dyDescent="0.25">
      <c r="A372" s="4" t="s">
        <v>348</v>
      </c>
      <c r="B372" s="9"/>
    </row>
    <row r="373" spans="1:2" x14ac:dyDescent="0.25">
      <c r="A373" s="4" t="s">
        <v>349</v>
      </c>
      <c r="B373" s="9"/>
    </row>
    <row r="374" spans="1:2" x14ac:dyDescent="0.25">
      <c r="A374" s="4" t="s">
        <v>350</v>
      </c>
      <c r="B374" s="9"/>
    </row>
    <row r="375" spans="1:2" x14ac:dyDescent="0.25">
      <c r="A375" s="4" t="s">
        <v>351</v>
      </c>
      <c r="B375" s="9"/>
    </row>
    <row r="376" spans="1:2" x14ac:dyDescent="0.25">
      <c r="A376" s="4" t="s">
        <v>352</v>
      </c>
      <c r="B376" s="9"/>
    </row>
    <row r="377" spans="1:2" x14ac:dyDescent="0.25">
      <c r="A377" s="4" t="s">
        <v>353</v>
      </c>
      <c r="B377" s="9"/>
    </row>
    <row r="378" spans="1:2" x14ac:dyDescent="0.25">
      <c r="A378" s="4" t="s">
        <v>354</v>
      </c>
      <c r="B378" s="9"/>
    </row>
    <row r="379" spans="1:2" x14ac:dyDescent="0.25">
      <c r="A379" s="4" t="s">
        <v>355</v>
      </c>
      <c r="B379" s="9"/>
    </row>
    <row r="380" spans="1:2" x14ac:dyDescent="0.25">
      <c r="A380" s="4" t="s">
        <v>356</v>
      </c>
      <c r="B380" s="9"/>
    </row>
    <row r="381" spans="1:2" x14ac:dyDescent="0.25">
      <c r="A381" s="4" t="s">
        <v>357</v>
      </c>
      <c r="B381" s="9"/>
    </row>
    <row r="382" spans="1:2" x14ac:dyDescent="0.25">
      <c r="A382" s="4" t="s">
        <v>358</v>
      </c>
      <c r="B382" s="9"/>
    </row>
    <row r="383" spans="1:2" x14ac:dyDescent="0.25">
      <c r="A383" s="4" t="s">
        <v>359</v>
      </c>
      <c r="B383" s="9"/>
    </row>
    <row r="384" spans="1:2" x14ac:dyDescent="0.25">
      <c r="A384" s="4" t="s">
        <v>360</v>
      </c>
      <c r="B384" s="9"/>
    </row>
    <row r="385" spans="1:2" x14ac:dyDescent="0.25">
      <c r="A385" s="4" t="s">
        <v>361</v>
      </c>
      <c r="B385" s="9"/>
    </row>
    <row r="386" spans="1:2" x14ac:dyDescent="0.25">
      <c r="A386" s="4" t="s">
        <v>362</v>
      </c>
      <c r="B386" s="9"/>
    </row>
    <row r="387" spans="1:2" x14ac:dyDescent="0.25">
      <c r="A387" s="4" t="s">
        <v>363</v>
      </c>
      <c r="B387" s="9"/>
    </row>
    <row r="388" spans="1:2" x14ac:dyDescent="0.25">
      <c r="A388" s="4" t="s">
        <v>364</v>
      </c>
      <c r="B388" s="9"/>
    </row>
    <row r="389" spans="1:2" x14ac:dyDescent="0.25">
      <c r="A389" s="4" t="s">
        <v>365</v>
      </c>
      <c r="B389" s="9"/>
    </row>
    <row r="390" spans="1:2" x14ac:dyDescent="0.25">
      <c r="A390" s="4" t="s">
        <v>366</v>
      </c>
      <c r="B390" s="9"/>
    </row>
    <row r="391" spans="1:2" x14ac:dyDescent="0.25">
      <c r="A391" s="4" t="s">
        <v>367</v>
      </c>
      <c r="B391" s="9"/>
    </row>
    <row r="392" spans="1:2" x14ac:dyDescent="0.25">
      <c r="A392" s="4" t="s">
        <v>368</v>
      </c>
      <c r="B392" s="9"/>
    </row>
    <row r="393" spans="1:2" x14ac:dyDescent="0.25">
      <c r="A393" s="4" t="s">
        <v>369</v>
      </c>
      <c r="B393" s="9"/>
    </row>
    <row r="394" spans="1:2" x14ac:dyDescent="0.25">
      <c r="A394" s="4" t="s">
        <v>370</v>
      </c>
      <c r="B394" s="9"/>
    </row>
    <row r="395" spans="1:2" x14ac:dyDescent="0.25">
      <c r="A395" s="4" t="s">
        <v>371</v>
      </c>
      <c r="B395" s="9"/>
    </row>
    <row r="396" spans="1:2" x14ac:dyDescent="0.25">
      <c r="A396" s="4" t="s">
        <v>372</v>
      </c>
      <c r="B396" s="9"/>
    </row>
    <row r="397" spans="1:2" x14ac:dyDescent="0.25">
      <c r="A397" s="4" t="s">
        <v>373</v>
      </c>
      <c r="B397" s="9"/>
    </row>
    <row r="398" spans="1:2" x14ac:dyDescent="0.25">
      <c r="A398" s="4" t="s">
        <v>374</v>
      </c>
      <c r="B398" s="9"/>
    </row>
    <row r="399" spans="1:2" x14ac:dyDescent="0.25">
      <c r="A399" s="4" t="s">
        <v>375</v>
      </c>
      <c r="B399" s="9"/>
    </row>
    <row r="400" spans="1:2" x14ac:dyDescent="0.25">
      <c r="A400" s="4" t="s">
        <v>376</v>
      </c>
      <c r="B400" s="9"/>
    </row>
    <row r="401" spans="1:2" x14ac:dyDescent="0.25">
      <c r="A401" s="4" t="s">
        <v>377</v>
      </c>
      <c r="B401" s="9"/>
    </row>
    <row r="402" spans="1:2" x14ac:dyDescent="0.25">
      <c r="A402" s="4" t="s">
        <v>378</v>
      </c>
      <c r="B402" s="9"/>
    </row>
    <row r="403" spans="1:2" x14ac:dyDescent="0.25">
      <c r="A403" s="4" t="s">
        <v>379</v>
      </c>
      <c r="B403" s="9"/>
    </row>
    <row r="404" spans="1:2" x14ac:dyDescent="0.25">
      <c r="A404" s="4" t="s">
        <v>380</v>
      </c>
      <c r="B404" s="9"/>
    </row>
    <row r="405" spans="1:2" x14ac:dyDescent="0.25">
      <c r="A405" s="4" t="s">
        <v>381</v>
      </c>
      <c r="B405" s="9"/>
    </row>
    <row r="406" spans="1:2" x14ac:dyDescent="0.25">
      <c r="A406" s="4" t="s">
        <v>382</v>
      </c>
      <c r="B406" s="9"/>
    </row>
    <row r="407" spans="1:2" x14ac:dyDescent="0.25">
      <c r="A407" s="4" t="s">
        <v>383</v>
      </c>
      <c r="B407" s="9"/>
    </row>
    <row r="408" spans="1:2" x14ac:dyDescent="0.25">
      <c r="A408" s="4" t="s">
        <v>384</v>
      </c>
      <c r="B408" s="9"/>
    </row>
    <row r="409" spans="1:2" x14ac:dyDescent="0.25">
      <c r="A409" s="4" t="s">
        <v>385</v>
      </c>
      <c r="B409" s="9"/>
    </row>
    <row r="410" spans="1:2" x14ac:dyDescent="0.25">
      <c r="A410" s="4" t="s">
        <v>386</v>
      </c>
      <c r="B410" s="9"/>
    </row>
    <row r="411" spans="1:2" x14ac:dyDescent="0.25">
      <c r="A411" s="4" t="s">
        <v>387</v>
      </c>
      <c r="B411" s="9"/>
    </row>
    <row r="412" spans="1:2" x14ac:dyDescent="0.25">
      <c r="A412" s="4" t="s">
        <v>388</v>
      </c>
      <c r="B412" s="9"/>
    </row>
    <row r="413" spans="1:2" x14ac:dyDescent="0.25">
      <c r="A413" s="4" t="s">
        <v>389</v>
      </c>
      <c r="B413" s="9"/>
    </row>
    <row r="414" spans="1:2" x14ac:dyDescent="0.25">
      <c r="A414" s="4" t="s">
        <v>390</v>
      </c>
      <c r="B414" s="9"/>
    </row>
    <row r="415" spans="1:2" x14ac:dyDescent="0.25">
      <c r="A415" s="4" t="s">
        <v>391</v>
      </c>
      <c r="B415" s="9"/>
    </row>
    <row r="416" spans="1:2" x14ac:dyDescent="0.25">
      <c r="A416" s="4" t="s">
        <v>392</v>
      </c>
      <c r="B416" s="9"/>
    </row>
    <row r="417" spans="1:2" x14ac:dyDescent="0.25">
      <c r="A417" s="4" t="s">
        <v>393</v>
      </c>
      <c r="B417" s="9"/>
    </row>
    <row r="418" spans="1:2" x14ac:dyDescent="0.25">
      <c r="A418" s="4" t="s">
        <v>394</v>
      </c>
      <c r="B418" s="9"/>
    </row>
    <row r="419" spans="1:2" x14ac:dyDescent="0.25">
      <c r="A419" s="4" t="s">
        <v>395</v>
      </c>
      <c r="B419" s="9"/>
    </row>
    <row r="420" spans="1:2" x14ac:dyDescent="0.25">
      <c r="A420" s="4" t="s">
        <v>396</v>
      </c>
      <c r="B420" s="9"/>
    </row>
    <row r="421" spans="1:2" x14ac:dyDescent="0.25">
      <c r="A421" s="4" t="s">
        <v>397</v>
      </c>
      <c r="B421" s="9"/>
    </row>
    <row r="422" spans="1:2" x14ac:dyDescent="0.25">
      <c r="A422" s="4" t="s">
        <v>398</v>
      </c>
      <c r="B422" s="9"/>
    </row>
    <row r="423" spans="1:2" x14ac:dyDescent="0.25">
      <c r="A423" s="4" t="s">
        <v>399</v>
      </c>
      <c r="B423" s="9"/>
    </row>
    <row r="424" spans="1:2" x14ac:dyDescent="0.25">
      <c r="A424" s="4" t="s">
        <v>400</v>
      </c>
      <c r="B424" s="9"/>
    </row>
    <row r="425" spans="1:2" x14ac:dyDescent="0.25">
      <c r="A425" s="4" t="s">
        <v>401</v>
      </c>
      <c r="B425" s="9"/>
    </row>
    <row r="426" spans="1:2" x14ac:dyDescent="0.25">
      <c r="A426" s="4" t="s">
        <v>402</v>
      </c>
      <c r="B426" s="9"/>
    </row>
    <row r="427" spans="1:2" x14ac:dyDescent="0.25">
      <c r="A427" s="4" t="s">
        <v>403</v>
      </c>
      <c r="B427" s="9"/>
    </row>
    <row r="428" spans="1:2" x14ac:dyDescent="0.25">
      <c r="A428" s="4" t="s">
        <v>404</v>
      </c>
      <c r="B428" s="9"/>
    </row>
    <row r="429" spans="1:2" x14ac:dyDescent="0.25">
      <c r="A429" s="4" t="s">
        <v>405</v>
      </c>
      <c r="B429" s="9"/>
    </row>
    <row r="430" spans="1:2" x14ac:dyDescent="0.25">
      <c r="A430" s="4" t="s">
        <v>406</v>
      </c>
      <c r="B430" s="9"/>
    </row>
    <row r="431" spans="1:2" x14ac:dyDescent="0.25">
      <c r="A431" s="4" t="s">
        <v>407</v>
      </c>
      <c r="B431" s="9"/>
    </row>
    <row r="432" spans="1:2" x14ac:dyDescent="0.25">
      <c r="A432" s="4" t="s">
        <v>408</v>
      </c>
      <c r="B432" s="9"/>
    </row>
    <row r="433" spans="1:2" x14ac:dyDescent="0.25">
      <c r="A433" s="4" t="s">
        <v>409</v>
      </c>
      <c r="B433" s="9"/>
    </row>
    <row r="434" spans="1:2" x14ac:dyDescent="0.25">
      <c r="A434" s="4" t="s">
        <v>410</v>
      </c>
      <c r="B434" s="9"/>
    </row>
    <row r="435" spans="1:2" x14ac:dyDescent="0.25">
      <c r="A435" s="4" t="s">
        <v>411</v>
      </c>
      <c r="B435" s="9"/>
    </row>
    <row r="436" spans="1:2" x14ac:dyDescent="0.25">
      <c r="A436" s="4" t="s">
        <v>412</v>
      </c>
      <c r="B436" s="9"/>
    </row>
    <row r="437" spans="1:2" x14ac:dyDescent="0.25">
      <c r="A437" s="4" t="s">
        <v>413</v>
      </c>
      <c r="B437" s="9"/>
    </row>
    <row r="438" spans="1:2" x14ac:dyDescent="0.25">
      <c r="A438" s="4" t="s">
        <v>414</v>
      </c>
      <c r="B438" s="9"/>
    </row>
    <row r="439" spans="1:2" x14ac:dyDescent="0.25">
      <c r="A439" s="4" t="s">
        <v>415</v>
      </c>
      <c r="B439" s="9"/>
    </row>
    <row r="440" spans="1:2" x14ac:dyDescent="0.25">
      <c r="A440" s="4" t="s">
        <v>416</v>
      </c>
      <c r="B440" s="9"/>
    </row>
    <row r="441" spans="1:2" x14ac:dyDescent="0.25">
      <c r="A441" s="4" t="s">
        <v>417</v>
      </c>
      <c r="B441" s="9"/>
    </row>
    <row r="442" spans="1:2" x14ac:dyDescent="0.25">
      <c r="A442" s="4" t="s">
        <v>418</v>
      </c>
      <c r="B442" s="9"/>
    </row>
    <row r="443" spans="1:2" x14ac:dyDescent="0.25">
      <c r="A443" s="4" t="s">
        <v>419</v>
      </c>
      <c r="B443" s="9"/>
    </row>
    <row r="444" spans="1:2" x14ac:dyDescent="0.25">
      <c r="A444" s="4" t="s">
        <v>420</v>
      </c>
      <c r="B444" s="9"/>
    </row>
    <row r="445" spans="1:2" x14ac:dyDescent="0.25">
      <c r="A445" s="4" t="s">
        <v>421</v>
      </c>
      <c r="B445" s="9"/>
    </row>
    <row r="446" spans="1:2" x14ac:dyDescent="0.25">
      <c r="A446" s="4" t="s">
        <v>422</v>
      </c>
      <c r="B446" s="9"/>
    </row>
    <row r="447" spans="1:2" x14ac:dyDescent="0.25">
      <c r="A447" s="4" t="s">
        <v>423</v>
      </c>
      <c r="B447" s="9"/>
    </row>
    <row r="448" spans="1:2" x14ac:dyDescent="0.25">
      <c r="A448" s="4" t="s">
        <v>424</v>
      </c>
      <c r="B448" s="9"/>
    </row>
    <row r="449" spans="1:2" x14ac:dyDescent="0.25">
      <c r="A449" s="4" t="s">
        <v>425</v>
      </c>
      <c r="B449" s="9"/>
    </row>
    <row r="450" spans="1:2" x14ac:dyDescent="0.25">
      <c r="A450" s="4" t="s">
        <v>426</v>
      </c>
      <c r="B450" s="9"/>
    </row>
    <row r="451" spans="1:2" x14ac:dyDescent="0.25">
      <c r="A451" s="4" t="s">
        <v>427</v>
      </c>
      <c r="B451" s="9"/>
    </row>
    <row r="452" spans="1:2" x14ac:dyDescent="0.25">
      <c r="A452" s="4" t="s">
        <v>428</v>
      </c>
      <c r="B452" s="9"/>
    </row>
    <row r="453" spans="1:2" x14ac:dyDescent="0.25">
      <c r="A453" s="4" t="s">
        <v>429</v>
      </c>
      <c r="B453" s="9"/>
    </row>
    <row r="454" spans="1:2" x14ac:dyDescent="0.25">
      <c r="A454" s="4" t="s">
        <v>430</v>
      </c>
      <c r="B454" s="9"/>
    </row>
    <row r="455" spans="1:2" x14ac:dyDescent="0.25">
      <c r="A455" s="4" t="s">
        <v>431</v>
      </c>
      <c r="B455" s="9"/>
    </row>
    <row r="456" spans="1:2" x14ac:dyDescent="0.25">
      <c r="A456" s="4" t="s">
        <v>432</v>
      </c>
      <c r="B456" s="9"/>
    </row>
    <row r="457" spans="1:2" x14ac:dyDescent="0.25">
      <c r="A457" s="4" t="s">
        <v>433</v>
      </c>
      <c r="B457" s="9"/>
    </row>
    <row r="458" spans="1:2" x14ac:dyDescent="0.25">
      <c r="A458" s="4" t="s">
        <v>434</v>
      </c>
      <c r="B458" s="9"/>
    </row>
    <row r="459" spans="1:2" x14ac:dyDescent="0.25">
      <c r="A459" s="4" t="s">
        <v>435</v>
      </c>
      <c r="B459" s="9"/>
    </row>
    <row r="460" spans="1:2" x14ac:dyDescent="0.25">
      <c r="A460" s="4" t="s">
        <v>436</v>
      </c>
      <c r="B460" s="9"/>
    </row>
    <row r="461" spans="1:2" x14ac:dyDescent="0.25">
      <c r="A461" s="4" t="s">
        <v>437</v>
      </c>
      <c r="B461" s="9"/>
    </row>
    <row r="462" spans="1:2" x14ac:dyDescent="0.25">
      <c r="A462" s="4" t="s">
        <v>438</v>
      </c>
      <c r="B462" s="9"/>
    </row>
    <row r="463" spans="1:2" x14ac:dyDescent="0.25">
      <c r="A463" s="4" t="s">
        <v>439</v>
      </c>
      <c r="B463" s="9"/>
    </row>
    <row r="464" spans="1:2" x14ac:dyDescent="0.25">
      <c r="A464" s="4" t="s">
        <v>440</v>
      </c>
      <c r="B464" s="9"/>
    </row>
    <row r="465" spans="1:2" x14ac:dyDescent="0.25">
      <c r="A465" s="4" t="s">
        <v>441</v>
      </c>
      <c r="B465" s="9"/>
    </row>
    <row r="466" spans="1:2" x14ac:dyDescent="0.25">
      <c r="A466" s="4" t="s">
        <v>442</v>
      </c>
      <c r="B466" s="9"/>
    </row>
    <row r="467" spans="1:2" x14ac:dyDescent="0.25">
      <c r="A467" s="4" t="s">
        <v>443</v>
      </c>
      <c r="B467" s="9"/>
    </row>
    <row r="468" spans="1:2" x14ac:dyDescent="0.25">
      <c r="A468" s="4" t="s">
        <v>444</v>
      </c>
      <c r="B468" s="9"/>
    </row>
    <row r="469" spans="1:2" x14ac:dyDescent="0.25">
      <c r="A469" s="4" t="s">
        <v>445</v>
      </c>
      <c r="B469" s="9"/>
    </row>
    <row r="470" spans="1:2" x14ac:dyDescent="0.25">
      <c r="A470" s="4" t="s">
        <v>446</v>
      </c>
      <c r="B470" s="9"/>
    </row>
    <row r="471" spans="1:2" x14ac:dyDescent="0.25">
      <c r="A471" s="4" t="s">
        <v>447</v>
      </c>
      <c r="B471" s="9"/>
    </row>
    <row r="472" spans="1:2" x14ac:dyDescent="0.25">
      <c r="A472" s="4" t="s">
        <v>448</v>
      </c>
      <c r="B472" s="9"/>
    </row>
    <row r="473" spans="1:2" x14ac:dyDescent="0.25">
      <c r="A473" s="4" t="s">
        <v>449</v>
      </c>
      <c r="B473" s="9"/>
    </row>
    <row r="474" spans="1:2" x14ac:dyDescent="0.25">
      <c r="A474" s="4" t="s">
        <v>450</v>
      </c>
      <c r="B474" s="9"/>
    </row>
    <row r="475" spans="1:2" x14ac:dyDescent="0.25">
      <c r="A475" s="4" t="s">
        <v>451</v>
      </c>
      <c r="B475" s="9"/>
    </row>
    <row r="476" spans="1:2" x14ac:dyDescent="0.25">
      <c r="A476" s="4" t="s">
        <v>452</v>
      </c>
      <c r="B476" s="9"/>
    </row>
    <row r="477" spans="1:2" x14ac:dyDescent="0.25">
      <c r="A477" s="4" t="s">
        <v>453</v>
      </c>
      <c r="B477" s="9"/>
    </row>
    <row r="478" spans="1:2" x14ac:dyDescent="0.25">
      <c r="A478" s="4" t="s">
        <v>454</v>
      </c>
      <c r="B478" s="9"/>
    </row>
    <row r="479" spans="1:2" x14ac:dyDescent="0.25">
      <c r="A479" s="4" t="s">
        <v>455</v>
      </c>
      <c r="B479" s="9"/>
    </row>
    <row r="480" spans="1:2" x14ac:dyDescent="0.25">
      <c r="A480" s="4" t="s">
        <v>456</v>
      </c>
      <c r="B480" s="9"/>
    </row>
    <row r="481" spans="1:2" x14ac:dyDescent="0.25">
      <c r="A481" s="4" t="s">
        <v>457</v>
      </c>
      <c r="B481" s="9"/>
    </row>
    <row r="482" spans="1:2" x14ac:dyDescent="0.25">
      <c r="A482" s="4" t="s">
        <v>458</v>
      </c>
      <c r="B482" s="9"/>
    </row>
    <row r="483" spans="1:2" x14ac:dyDescent="0.25">
      <c r="A483" s="4" t="s">
        <v>459</v>
      </c>
      <c r="B483" s="9"/>
    </row>
    <row r="484" spans="1:2" x14ac:dyDescent="0.25">
      <c r="A484" s="4" t="s">
        <v>460</v>
      </c>
      <c r="B484" s="9"/>
    </row>
    <row r="485" spans="1:2" x14ac:dyDescent="0.25">
      <c r="A485" s="4" t="s">
        <v>461</v>
      </c>
      <c r="B485" s="9"/>
    </row>
    <row r="486" spans="1:2" x14ac:dyDescent="0.25">
      <c r="A486" s="4" t="s">
        <v>462</v>
      </c>
      <c r="B486" s="9"/>
    </row>
    <row r="487" spans="1:2" x14ac:dyDescent="0.25">
      <c r="A487" s="4" t="s">
        <v>463</v>
      </c>
      <c r="B487" s="9"/>
    </row>
    <row r="488" spans="1:2" x14ac:dyDescent="0.25">
      <c r="A488" s="4" t="s">
        <v>464</v>
      </c>
      <c r="B488" s="9"/>
    </row>
    <row r="489" spans="1:2" x14ac:dyDescent="0.25">
      <c r="A489" s="4" t="s">
        <v>465</v>
      </c>
      <c r="B489" s="9"/>
    </row>
    <row r="490" spans="1:2" x14ac:dyDescent="0.25">
      <c r="A490" s="4" t="s">
        <v>466</v>
      </c>
      <c r="B490" s="9"/>
    </row>
    <row r="491" spans="1:2" x14ac:dyDescent="0.25">
      <c r="A491" s="4" t="s">
        <v>467</v>
      </c>
      <c r="B491" s="9"/>
    </row>
    <row r="492" spans="1:2" x14ac:dyDescent="0.25">
      <c r="A492" s="4" t="s">
        <v>468</v>
      </c>
      <c r="B492" s="9"/>
    </row>
    <row r="493" spans="1:2" x14ac:dyDescent="0.25">
      <c r="A493" s="4" t="s">
        <v>469</v>
      </c>
      <c r="B493" s="9"/>
    </row>
    <row r="494" spans="1:2" x14ac:dyDescent="0.25">
      <c r="A494" s="4" t="s">
        <v>470</v>
      </c>
      <c r="B494" s="9"/>
    </row>
    <row r="495" spans="1:2" x14ac:dyDescent="0.25">
      <c r="A495" s="4" t="s">
        <v>471</v>
      </c>
      <c r="B495" s="9"/>
    </row>
    <row r="496" spans="1:2" x14ac:dyDescent="0.25">
      <c r="A496" s="4" t="s">
        <v>472</v>
      </c>
      <c r="B496" s="9"/>
    </row>
    <row r="497" spans="1:2" x14ac:dyDescent="0.25">
      <c r="A497" s="4" t="s">
        <v>473</v>
      </c>
      <c r="B497" s="9"/>
    </row>
    <row r="498" spans="1:2" x14ac:dyDescent="0.25">
      <c r="A498" s="4" t="s">
        <v>474</v>
      </c>
      <c r="B498" s="9"/>
    </row>
    <row r="499" spans="1:2" x14ac:dyDescent="0.25">
      <c r="A499" s="4" t="s">
        <v>475</v>
      </c>
      <c r="B499" s="9"/>
    </row>
    <row r="500" spans="1:2" x14ac:dyDescent="0.25">
      <c r="A500" s="4" t="s">
        <v>476</v>
      </c>
      <c r="B500" s="9"/>
    </row>
    <row r="501" spans="1:2" x14ac:dyDescent="0.25">
      <c r="A501" s="4" t="s">
        <v>477</v>
      </c>
      <c r="B501" s="9"/>
    </row>
    <row r="502" spans="1:2" x14ac:dyDescent="0.25">
      <c r="A502" s="4" t="s">
        <v>478</v>
      </c>
      <c r="B502" s="9"/>
    </row>
  </sheetData>
  <mergeCells count="7">
    <mergeCell ref="D20:E20"/>
    <mergeCell ref="D19:E19"/>
    <mergeCell ref="G8:J9"/>
    <mergeCell ref="G11:J12"/>
    <mergeCell ref="E8:E9"/>
    <mergeCell ref="E11:E12"/>
    <mergeCell ref="D17:E17"/>
  </mergeCells>
  <pageMargins left="0.7" right="0.7" top="0.75" bottom="0.75" header="0.3" footer="0.3"/>
  <pageSetup scale="4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1"/>
  <sheetViews>
    <sheetView workbookViewId="0">
      <selection activeCell="A2" sqref="A2:L6"/>
    </sheetView>
  </sheetViews>
  <sheetFormatPr defaultRowHeight="15" x14ac:dyDescent="0.25"/>
  <sheetData>
    <row r="2" spans="1:13" ht="15" customHeight="1" x14ac:dyDescent="0.25">
      <c r="A2" s="61" t="s">
        <v>536</v>
      </c>
      <c r="B2" s="62"/>
      <c r="C2" s="62"/>
      <c r="D2" s="62"/>
      <c r="E2" s="62"/>
      <c r="F2" s="62"/>
      <c r="G2" s="62"/>
      <c r="H2" s="62"/>
      <c r="I2" s="62"/>
      <c r="J2" s="62"/>
      <c r="K2" s="62"/>
      <c r="L2" s="63"/>
      <c r="M2" s="10"/>
    </row>
    <row r="3" spans="1:13" x14ac:dyDescent="0.25">
      <c r="A3" s="64"/>
      <c r="B3" s="65"/>
      <c r="C3" s="65"/>
      <c r="D3" s="65"/>
      <c r="E3" s="65"/>
      <c r="F3" s="65"/>
      <c r="G3" s="65"/>
      <c r="H3" s="65"/>
      <c r="I3" s="65"/>
      <c r="J3" s="65"/>
      <c r="K3" s="65"/>
      <c r="L3" s="66"/>
      <c r="M3" s="10"/>
    </row>
    <row r="4" spans="1:13" x14ac:dyDescent="0.25">
      <c r="A4" s="64"/>
      <c r="B4" s="65"/>
      <c r="C4" s="65"/>
      <c r="D4" s="65"/>
      <c r="E4" s="65"/>
      <c r="F4" s="65"/>
      <c r="G4" s="65"/>
      <c r="H4" s="65"/>
      <c r="I4" s="65"/>
      <c r="J4" s="65"/>
      <c r="K4" s="65"/>
      <c r="L4" s="66"/>
      <c r="M4" s="10"/>
    </row>
    <row r="5" spans="1:13" x14ac:dyDescent="0.25">
      <c r="A5" s="64"/>
      <c r="B5" s="65"/>
      <c r="C5" s="65"/>
      <c r="D5" s="65"/>
      <c r="E5" s="65"/>
      <c r="F5" s="65"/>
      <c r="G5" s="65"/>
      <c r="H5" s="65"/>
      <c r="I5" s="65"/>
      <c r="J5" s="65"/>
      <c r="K5" s="65"/>
      <c r="L5" s="66"/>
      <c r="M5" s="10"/>
    </row>
    <row r="6" spans="1:13" x14ac:dyDescent="0.25">
      <c r="A6" s="67"/>
      <c r="B6" s="68"/>
      <c r="C6" s="68"/>
      <c r="D6" s="68"/>
      <c r="E6" s="68"/>
      <c r="F6" s="68"/>
      <c r="G6" s="68"/>
      <c r="H6" s="68"/>
      <c r="I6" s="68"/>
      <c r="J6" s="68"/>
      <c r="K6" s="68"/>
      <c r="L6" s="69"/>
      <c r="M6" s="10"/>
    </row>
    <row r="7" spans="1:13" x14ac:dyDescent="0.25">
      <c r="A7" s="10"/>
      <c r="B7" s="10"/>
      <c r="C7" s="10"/>
      <c r="D7" s="10"/>
      <c r="E7" s="10"/>
      <c r="F7" s="10"/>
      <c r="G7" s="10"/>
      <c r="H7" s="10"/>
      <c r="I7" s="10"/>
      <c r="J7" s="10"/>
      <c r="K7" s="10"/>
      <c r="L7" s="10"/>
      <c r="M7" s="10"/>
    </row>
    <row r="8" spans="1:13" x14ac:dyDescent="0.25">
      <c r="A8" s="70" t="s">
        <v>537</v>
      </c>
      <c r="B8" s="71"/>
      <c r="C8" s="71"/>
      <c r="D8" s="71"/>
      <c r="E8" s="71"/>
      <c r="F8" s="71"/>
      <c r="G8" s="71"/>
      <c r="H8" s="71"/>
      <c r="I8" s="71"/>
      <c r="J8" s="71"/>
      <c r="K8" s="71"/>
      <c r="L8" s="72"/>
      <c r="M8" s="10"/>
    </row>
    <row r="9" spans="1:13" x14ac:dyDescent="0.25">
      <c r="M9" s="10"/>
    </row>
    <row r="10" spans="1:13" x14ac:dyDescent="0.25">
      <c r="A10" s="49" t="s">
        <v>535</v>
      </c>
      <c r="B10" s="50"/>
      <c r="C10" s="50"/>
      <c r="D10" s="50"/>
      <c r="E10" s="50"/>
      <c r="F10" s="50"/>
      <c r="G10" s="50"/>
      <c r="H10" s="50"/>
      <c r="I10" s="50"/>
      <c r="J10" s="50"/>
      <c r="K10" s="50"/>
      <c r="L10" s="51"/>
    </row>
    <row r="11" spans="1:13" x14ac:dyDescent="0.25">
      <c r="A11" s="52"/>
      <c r="B11" s="53"/>
      <c r="C11" s="53"/>
      <c r="D11" s="53"/>
      <c r="E11" s="53"/>
      <c r="F11" s="53"/>
      <c r="G11" s="53"/>
      <c r="H11" s="53"/>
      <c r="I11" s="53"/>
      <c r="J11" s="53"/>
      <c r="K11" s="53"/>
      <c r="L11" s="54"/>
    </row>
    <row r="13" spans="1:13" x14ac:dyDescent="0.25">
      <c r="A13" s="49" t="s">
        <v>488</v>
      </c>
      <c r="B13" s="50"/>
      <c r="C13" s="50"/>
      <c r="D13" s="50"/>
      <c r="E13" s="50"/>
      <c r="F13" s="50"/>
      <c r="G13" s="50"/>
      <c r="H13" s="50"/>
      <c r="I13" s="50"/>
      <c r="J13" s="50"/>
      <c r="K13" s="50"/>
      <c r="L13" s="51"/>
    </row>
    <row r="14" spans="1:13" x14ac:dyDescent="0.25">
      <c r="A14" s="52"/>
      <c r="B14" s="53"/>
      <c r="C14" s="53"/>
      <c r="D14" s="53"/>
      <c r="E14" s="53"/>
      <c r="F14" s="53"/>
      <c r="G14" s="53"/>
      <c r="H14" s="53"/>
      <c r="I14" s="53"/>
      <c r="J14" s="53"/>
      <c r="K14" s="53"/>
      <c r="L14" s="54"/>
    </row>
    <row r="16" spans="1:13" x14ac:dyDescent="0.25">
      <c r="A16" s="58" t="s">
        <v>533</v>
      </c>
      <c r="B16" s="59"/>
      <c r="C16" s="59"/>
      <c r="D16" s="59"/>
      <c r="E16" s="59"/>
      <c r="F16" s="59"/>
      <c r="G16" s="59"/>
      <c r="H16" s="59"/>
      <c r="I16" s="59"/>
      <c r="J16" s="59"/>
      <c r="K16" s="59"/>
      <c r="L16" s="60"/>
    </row>
    <row r="18" spans="1:12" ht="17.25" customHeight="1" x14ac:dyDescent="0.25">
      <c r="A18" s="58" t="s">
        <v>489</v>
      </c>
      <c r="B18" s="59"/>
      <c r="C18" s="59"/>
      <c r="D18" s="59"/>
      <c r="E18" s="59"/>
      <c r="F18" s="59"/>
      <c r="G18" s="59"/>
      <c r="H18" s="59"/>
      <c r="I18" s="59"/>
      <c r="J18" s="59"/>
      <c r="K18" s="59"/>
      <c r="L18" s="60"/>
    </row>
    <row r="20" spans="1:12" ht="15" customHeight="1" x14ac:dyDescent="0.25">
      <c r="A20" s="49" t="s">
        <v>504</v>
      </c>
      <c r="B20" s="50"/>
      <c r="C20" s="50"/>
      <c r="D20" s="50"/>
      <c r="E20" s="50"/>
      <c r="F20" s="50"/>
      <c r="G20" s="50"/>
      <c r="H20" s="50"/>
      <c r="I20" s="50"/>
      <c r="J20" s="50"/>
      <c r="K20" s="50"/>
      <c r="L20" s="51"/>
    </row>
    <row r="21" spans="1:12" ht="15" customHeight="1" x14ac:dyDescent="0.25">
      <c r="A21" s="52"/>
      <c r="B21" s="53"/>
      <c r="C21" s="53"/>
      <c r="D21" s="53"/>
      <c r="E21" s="53"/>
      <c r="F21" s="53"/>
      <c r="G21" s="53"/>
      <c r="H21" s="53"/>
      <c r="I21" s="53"/>
      <c r="J21" s="53"/>
      <c r="K21" s="53"/>
      <c r="L21" s="54"/>
    </row>
    <row r="23" spans="1:12" ht="15" customHeight="1" x14ac:dyDescent="0.25">
      <c r="A23" s="49" t="s">
        <v>499</v>
      </c>
      <c r="B23" s="50"/>
      <c r="C23" s="50"/>
      <c r="D23" s="50"/>
      <c r="E23" s="50"/>
      <c r="F23" s="50"/>
      <c r="G23" s="50"/>
      <c r="H23" s="50"/>
      <c r="I23" s="50"/>
      <c r="J23" s="50"/>
      <c r="K23" s="50"/>
      <c r="L23" s="51"/>
    </row>
    <row r="24" spans="1:12" x14ac:dyDescent="0.25">
      <c r="A24" s="52"/>
      <c r="B24" s="53"/>
      <c r="C24" s="53"/>
      <c r="D24" s="53"/>
      <c r="E24" s="53"/>
      <c r="F24" s="53"/>
      <c r="G24" s="53"/>
      <c r="H24" s="53"/>
      <c r="I24" s="53"/>
      <c r="J24" s="53"/>
      <c r="K24" s="53"/>
      <c r="L24" s="54"/>
    </row>
    <row r="25" spans="1:12" ht="15" customHeight="1" x14ac:dyDescent="0.25">
      <c r="B25" s="11"/>
      <c r="C25" s="11"/>
      <c r="D25" s="11"/>
      <c r="E25" s="11"/>
      <c r="F25" s="11"/>
      <c r="G25" s="11"/>
      <c r="H25" s="11"/>
      <c r="I25" s="11"/>
      <c r="J25" s="11"/>
      <c r="K25" s="11"/>
      <c r="L25" s="11"/>
    </row>
    <row r="26" spans="1:12" ht="18.75" customHeight="1" x14ac:dyDescent="0.25">
      <c r="A26" s="49" t="s">
        <v>547</v>
      </c>
      <c r="B26" s="50"/>
      <c r="C26" s="50"/>
      <c r="D26" s="50"/>
      <c r="E26" s="50"/>
      <c r="F26" s="50"/>
      <c r="G26" s="50"/>
      <c r="H26" s="50"/>
      <c r="I26" s="50"/>
      <c r="J26" s="50"/>
      <c r="K26" s="50"/>
      <c r="L26" s="51"/>
    </row>
    <row r="27" spans="1:12" ht="15" customHeight="1" x14ac:dyDescent="0.25">
      <c r="A27" s="55"/>
      <c r="B27" s="56"/>
      <c r="C27" s="56"/>
      <c r="D27" s="56"/>
      <c r="E27" s="56"/>
      <c r="F27" s="56"/>
      <c r="G27" s="56"/>
      <c r="H27" s="56"/>
      <c r="I27" s="56"/>
      <c r="J27" s="56"/>
      <c r="K27" s="56"/>
      <c r="L27" s="57"/>
    </row>
    <row r="28" spans="1:12" ht="11.25" customHeight="1" x14ac:dyDescent="0.25">
      <c r="A28" s="52"/>
      <c r="B28" s="53"/>
      <c r="C28" s="53"/>
      <c r="D28" s="53"/>
      <c r="E28" s="53"/>
      <c r="F28" s="53"/>
      <c r="G28" s="53"/>
      <c r="H28" s="53"/>
      <c r="I28" s="53"/>
      <c r="J28" s="53"/>
      <c r="K28" s="53"/>
      <c r="L28" s="54"/>
    </row>
    <row r="29" spans="1:12" x14ac:dyDescent="0.25">
      <c r="A29" s="11"/>
      <c r="B29" s="11"/>
      <c r="C29" s="11"/>
      <c r="D29" s="11"/>
      <c r="E29" s="11"/>
      <c r="F29" s="11"/>
      <c r="G29" s="11"/>
      <c r="H29" s="11"/>
      <c r="I29" s="11"/>
      <c r="J29" s="11"/>
      <c r="K29" s="11"/>
      <c r="L29" s="11"/>
    </row>
    <row r="30" spans="1:12" ht="15" customHeight="1" x14ac:dyDescent="0.25"/>
    <row r="31" spans="1:12" ht="21" customHeight="1" x14ac:dyDescent="0.25">
      <c r="B31" s="11"/>
      <c r="C31" s="11"/>
      <c r="D31" s="11"/>
      <c r="E31" s="11"/>
      <c r="F31" s="11"/>
      <c r="G31" s="11"/>
      <c r="H31" s="11"/>
      <c r="I31" s="11"/>
      <c r="J31" s="11"/>
      <c r="K31" s="11"/>
      <c r="L31" s="11"/>
    </row>
  </sheetData>
  <mergeCells count="9">
    <mergeCell ref="A2:L6"/>
    <mergeCell ref="A8:L8"/>
    <mergeCell ref="A20:L21"/>
    <mergeCell ref="A10:L11"/>
    <mergeCell ref="A23:L24"/>
    <mergeCell ref="A26:L28"/>
    <mergeCell ref="A18:L18"/>
    <mergeCell ref="A16:L16"/>
    <mergeCell ref="A13:L14"/>
  </mergeCells>
  <pageMargins left="0.7" right="0.7" top="0.75" bottom="0.7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Hoteling Data by FTE</vt:lpstr>
      <vt:lpstr>Worksite Hoteling Calculator</vt:lpstr>
      <vt:lpstr>Calculator Help</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John</dc:creator>
  <cp:lastModifiedBy>Wessing, Crystal</cp:lastModifiedBy>
  <dcterms:created xsi:type="dcterms:W3CDTF">2020-08-17T19:21:37Z</dcterms:created>
  <dcterms:modified xsi:type="dcterms:W3CDTF">2020-09-16T23:51:36Z</dcterms:modified>
</cp:coreProperties>
</file>